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20" windowWidth="9600" windowHeight="9390" tabRatio="578" activeTab="0"/>
  </bookViews>
  <sheets>
    <sheet name="代收代付計畫代碼 " sheetId="1" r:id="rId1"/>
    <sheet name="請示單附表" sheetId="2" r:id="rId2"/>
    <sheet name="請示單-代收代付計畫-非人事費" sheetId="3" r:id="rId3"/>
    <sheet name="憑證紙-非人事費" sheetId="4" r:id="rId4"/>
    <sheet name="請示單-代收代付計畫-人事費" sheetId="5" r:id="rId5"/>
    <sheet name="憑證紙課輔" sheetId="6" r:id="rId6"/>
    <sheet name="憑證紙鐘點 (2)" sheetId="7" r:id="rId7"/>
    <sheet name="暫付款" sheetId="8" r:id="rId8"/>
    <sheet name="科目分攤表" sheetId="9" r:id="rId9"/>
    <sheet name="機關分攤" sheetId="10" r:id="rId10"/>
    <sheet name="課輔退費" sheetId="11" r:id="rId11"/>
    <sheet name="支出證明單" sheetId="12" r:id="rId12"/>
    <sheet name="憑證紙鐘點樂隊" sheetId="13" r:id="rId13"/>
    <sheet name="經費結案" sheetId="14" r:id="rId14"/>
    <sheet name="經費結案1" sheetId="15" r:id="rId15"/>
  </sheets>
  <externalReferences>
    <externalReference r:id="rId18"/>
    <externalReference r:id="rId19"/>
  </externalReferences>
  <definedNames>
    <definedName name="\a">#N/A</definedName>
    <definedName name="\z" localSheetId="8">'[1]人基表89'!#REF!</definedName>
    <definedName name="\z">'[1]人基表89'!#REF!</definedName>
    <definedName name="_xlnm.Print_Area" localSheetId="11">'支出證明單'!$C$3:$I$43</definedName>
    <definedName name="_xlnm.Print_Area" localSheetId="8">'科目分攤表'!$C$2:$M$41</definedName>
    <definedName name="_xlnm.Print_Area" localSheetId="13">'經費結案'!$C$3:$I$19</definedName>
    <definedName name="_xlnm.Print_Area" localSheetId="14">'經費結案1'!$B$1:$U$31</definedName>
    <definedName name="_xlnm.Print_Area" localSheetId="7">'暫付款'!$B$1:$U$38</definedName>
    <definedName name="_xlnm.Print_Area" localSheetId="4">'請示單-代收代付計畫-人事費'!$B$1:$O$41</definedName>
    <definedName name="_xlnm.Print_Area" localSheetId="2">'請示單-代收代付計畫-非人事費'!$B$1:$O$41</definedName>
    <definedName name="_xlnm.Print_Area" localSheetId="10">'課輔退費'!$B$1:$Q$30</definedName>
    <definedName name="_xlnm.Print_Area" localSheetId="3">'憑證紙-非人事費'!$B$1:$U$29</definedName>
    <definedName name="_xlnm.Print_Area" localSheetId="5">'憑證紙課輔'!$B$1:$U$23</definedName>
    <definedName name="_xlnm.Print_Area" localSheetId="6">'憑證紙鐘點 (2)'!$B$1:$U$33</definedName>
    <definedName name="_xlnm.Print_Area" localSheetId="12">'憑證紙鐘點樂隊'!$B$1:$U$40</definedName>
    <definedName name="_xlnm.Print_Area" localSheetId="9">'機關分攤'!$C$3:$I$35</definedName>
    <definedName name="經常支出_______________或資本支出">#REF!</definedName>
  </definedNames>
  <calcPr fullCalcOnLoad="1"/>
</workbook>
</file>

<file path=xl/sharedStrings.xml><?xml version="1.0" encoding="utf-8"?>
<sst xmlns="http://schemas.openxmlformats.org/spreadsheetml/2006/main" count="1262" uniqueCount="700">
  <si>
    <t>承辦科室</t>
  </si>
  <si>
    <t>承辦人</t>
  </si>
  <si>
    <r>
      <t>子目</t>
    </r>
    <r>
      <rPr>
        <sz val="10"/>
        <color indexed="8"/>
        <rFont val="新細明體"/>
        <family val="1"/>
      </rPr>
      <t>名稱</t>
    </r>
  </si>
  <si>
    <t>備註</t>
  </si>
  <si>
    <r>
      <t>*</t>
    </r>
    <r>
      <rPr>
        <sz val="10"/>
        <color indexed="8"/>
        <rFont val="細明體"/>
        <family val="3"/>
      </rPr>
      <t>以目前以編碼計畫顯示，若之後有新增再增列</t>
    </r>
  </si>
  <si>
    <t>應付代收款</t>
  </si>
  <si>
    <t>只需改(紫色部分)</t>
  </si>
  <si>
    <t>（日期）</t>
  </si>
  <si>
    <r>
      <t>（科目）依</t>
    </r>
    <r>
      <rPr>
        <b/>
        <u val="single"/>
        <sz val="14"/>
        <color indexed="10"/>
        <rFont val="標楷體"/>
        <family val="4"/>
      </rPr>
      <t>科目清單</t>
    </r>
    <r>
      <rPr>
        <b/>
        <sz val="14"/>
        <color indexed="10"/>
        <rFont val="標楷體"/>
        <family val="4"/>
      </rPr>
      <t>之編號輸入各科項目</t>
    </r>
  </si>
  <si>
    <t>科目</t>
  </si>
  <si>
    <t>固定</t>
  </si>
  <si>
    <t>計畫代碼</t>
  </si>
  <si>
    <t>至"科目清單補助計畫代碼"複製代碼貼上，或洽詢會計室</t>
  </si>
  <si>
    <t>費 用 別3：</t>
  </si>
  <si>
    <t>計畫名稱</t>
  </si>
  <si>
    <t>已設定公式自動帶入，請承辦人務必核對是否動支該計畫</t>
  </si>
  <si>
    <t>經費項目</t>
  </si>
  <si>
    <t>經費支用項目：如優質化有8個子計畫支用A-1-1中鐘點費、交通費、膳費等細項；若無細項無須填寫</t>
  </si>
  <si>
    <t>（用途說明）</t>
  </si>
  <si>
    <t>（品名）（規格）（數量）（單位）（單價）</t>
  </si>
  <si>
    <t>品名及數量務必逐項填寫，不得以一批或一式表示，但如為工程項目不限。</t>
  </si>
  <si>
    <t>單價可依實際情況修正為小數，總價會自動產生無需登打，但有數項者請複製</t>
  </si>
  <si>
    <t>前項算式以利自動計算，單價遇有小數點時請儘量調整採購數量，避免總價</t>
  </si>
  <si>
    <t>產生小數情形，因付款係以元為單位，故一般設定為無小數。</t>
  </si>
  <si>
    <t>數品項之發票或收據，如商家開列一批者應加列明細表、並縮小貼於發票背面</t>
  </si>
  <si>
    <t>並加蓋店章騎縫之。</t>
  </si>
  <si>
    <t>經費推算</t>
  </si>
  <si>
    <t>評審費</t>
  </si>
  <si>
    <t>出納組</t>
  </si>
  <si>
    <t>撥付11051115梯次全國高級中等學校小論文寫作比賽基隆區評審費，可否？陳請核示。</t>
  </si>
  <si>
    <t>保管</t>
  </si>
  <si>
    <t>用途摘要</t>
  </si>
  <si>
    <t>第號</t>
  </si>
  <si>
    <t>經辦單位</t>
  </si>
  <si>
    <t>會計單位</t>
  </si>
  <si>
    <t>承辦人</t>
  </si>
  <si>
    <t>單位主管</t>
  </si>
  <si>
    <t>經費來源</t>
  </si>
  <si>
    <t>開支科目</t>
  </si>
  <si>
    <t>應辦日期</t>
  </si>
  <si>
    <t>預算數</t>
  </si>
  <si>
    <t>已支數</t>
  </si>
  <si>
    <t>餘額</t>
  </si>
  <si>
    <t>合計</t>
  </si>
  <si>
    <t>新臺幣</t>
  </si>
  <si>
    <t>元整</t>
  </si>
  <si>
    <t>節數</t>
  </si>
  <si>
    <t>身份證字號：</t>
  </si>
  <si>
    <t>簽章</t>
  </si>
  <si>
    <t>項目</t>
  </si>
  <si>
    <t>憑證編號</t>
  </si>
  <si>
    <t>預算金額</t>
  </si>
  <si>
    <t>實際金額</t>
  </si>
  <si>
    <t>結餘</t>
  </si>
  <si>
    <t>備註</t>
  </si>
  <si>
    <t>教材印製費</t>
  </si>
  <si>
    <t>研習專書費</t>
  </si>
  <si>
    <r>
      <t>講師鐘點費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外聘</t>
    </r>
    <r>
      <rPr>
        <sz val="12"/>
        <rFont val="Times New Roman"/>
        <family val="1"/>
      </rPr>
      <t>)</t>
    </r>
  </si>
  <si>
    <r>
      <t>講師鐘點費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內聘</t>
    </r>
    <r>
      <rPr>
        <sz val="12"/>
        <rFont val="Times New Roman"/>
        <family val="1"/>
      </rPr>
      <t>)</t>
    </r>
  </si>
  <si>
    <t>場地佈置費</t>
  </si>
  <si>
    <t>雜支</t>
  </si>
  <si>
    <t>茶水費</t>
  </si>
  <si>
    <t>已墊付</t>
  </si>
  <si>
    <t>校長</t>
  </si>
  <si>
    <t>會計主任</t>
  </si>
  <si>
    <t>～</t>
  </si>
  <si>
    <t>節</t>
  </si>
  <si>
    <t>每節</t>
  </si>
  <si>
    <t>月</t>
  </si>
  <si>
    <t>日</t>
  </si>
  <si>
    <t>時間</t>
  </si>
  <si>
    <t>共計</t>
  </si>
  <si>
    <t>：</t>
  </si>
  <si>
    <t>元</t>
  </si>
  <si>
    <t>具   領   人 ：</t>
  </si>
  <si>
    <t>憑證編號</t>
  </si>
  <si>
    <t>預算金額</t>
  </si>
  <si>
    <t>實際金額</t>
  </si>
  <si>
    <t>已墊付</t>
  </si>
  <si>
    <t>鐘點費</t>
  </si>
  <si>
    <t>印製手冊資料</t>
  </si>
  <si>
    <t>膳食費</t>
  </si>
  <si>
    <t>住宿費</t>
  </si>
  <si>
    <t>車資</t>
  </si>
  <si>
    <t>文具</t>
  </si>
  <si>
    <t>場地租金</t>
  </si>
  <si>
    <t>場地布置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</si>
  <si>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</si>
  <si>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</si>
  <si>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</si>
  <si>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</si>
  <si>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</si>
  <si>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</si>
  <si>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</si>
  <si>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</si>
  <si>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</si>
  <si>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預算科目</t>
  </si>
  <si>
    <t>課業輔導費</t>
  </si>
  <si>
    <t>已登列所得</t>
  </si>
  <si>
    <t>驗收或證明</t>
  </si>
  <si>
    <t>已登列財產</t>
  </si>
  <si>
    <t>保管</t>
  </si>
  <si>
    <t>班級</t>
  </si>
  <si>
    <t>姓名</t>
  </si>
  <si>
    <t>身份證字號</t>
  </si>
  <si>
    <t>身份別</t>
  </si>
  <si>
    <t>金額</t>
  </si>
  <si>
    <t>住址</t>
  </si>
  <si>
    <t>簽章</t>
  </si>
  <si>
    <t>新生</t>
  </si>
  <si>
    <t>張憶婷</t>
  </si>
  <si>
    <t>身障</t>
  </si>
  <si>
    <t>郭靜慈</t>
  </si>
  <si>
    <t>清寒</t>
  </si>
  <si>
    <t>以下空白</t>
  </si>
  <si>
    <t>小計</t>
  </si>
  <si>
    <t xml:space="preserve">傳票（付款憑單）編號：                                        </t>
  </si>
  <si>
    <t>黏貼單據  1  張</t>
  </si>
  <si>
    <t>預算科目</t>
  </si>
  <si>
    <t>基隆市          區          里     鄰          街路      巷      弄         號</t>
  </si>
  <si>
    <t>金額</t>
  </si>
  <si>
    <t>或授權代簽人</t>
  </si>
  <si>
    <t>基金主持人</t>
  </si>
  <si>
    <t>原 始 憑 證 黏 存 單</t>
  </si>
  <si>
    <t>預付費用</t>
  </si>
  <si>
    <t>暫付款領款收據</t>
  </si>
  <si>
    <t>年</t>
  </si>
  <si>
    <t>科目：</t>
  </si>
  <si>
    <t>金額</t>
  </si>
  <si>
    <t>事由</t>
  </si>
  <si>
    <t>主辦單位</t>
  </si>
  <si>
    <t>學務處</t>
  </si>
  <si>
    <t>經領人簽名蓋章</t>
  </si>
  <si>
    <t>主管簽名蓋章</t>
  </si>
  <si>
    <t>預定報銷日期</t>
  </si>
  <si>
    <t>備考</t>
  </si>
  <si>
    <t>上項預借款自願預定日期內依規檢據報銷或繳還，否則請按下列規定辦理，不得異議。</t>
  </si>
  <si>
    <t>1.如超出預定日期未辦理報銷者，由會計單位通知出納單位在主管及承辦經領人薪資項下扣還歸墊。</t>
  </si>
  <si>
    <t>2.預借經費數目較大屆期不報銷亦不繳還時，得扣發該主辦單位其他應領經費。</t>
  </si>
  <si>
    <t>3.本收據由本校統一使用。</t>
  </si>
  <si>
    <t>金額</t>
  </si>
  <si>
    <t>應付代收款</t>
  </si>
  <si>
    <t>說明：</t>
  </si>
  <si>
    <t>基金主持人</t>
  </si>
  <si>
    <t>或授權代簽人</t>
  </si>
  <si>
    <t>戶籍地址 ：</t>
  </si>
  <si>
    <t xml:space="preserve">           縣市                      鄉鎮市區</t>
  </si>
  <si>
    <t xml:space="preserve">           村里          鄰          路街       段</t>
  </si>
  <si>
    <t xml:space="preserve">           巷            弄          號         樓</t>
  </si>
  <si>
    <t>高中及高職教育</t>
  </si>
  <si>
    <t>高中教育</t>
  </si>
  <si>
    <t>中華民國99年1月28日</t>
  </si>
  <si>
    <t>領                  據</t>
  </si>
  <si>
    <r>
      <t xml:space="preserve">        </t>
    </r>
  </si>
  <si>
    <t>1-1~1-5</t>
  </si>
  <si>
    <t>門票</t>
  </si>
  <si>
    <t>茶水</t>
  </si>
  <si>
    <t>雜支</t>
  </si>
  <si>
    <t>項目名稱</t>
  </si>
  <si>
    <t>支出證明單</t>
  </si>
  <si>
    <t>受              領              人</t>
  </si>
  <si>
    <t>姓名</t>
  </si>
  <si>
    <t>或</t>
  </si>
  <si>
    <t>名稱</t>
  </si>
  <si>
    <t>國民身分證或營利事業統一編號</t>
  </si>
  <si>
    <t>地址</t>
  </si>
  <si>
    <t>貨物名稱廠</t>
  </si>
  <si>
    <t>牌規格或支</t>
  </si>
  <si>
    <t>出  事  由</t>
  </si>
  <si>
    <t>單位</t>
  </si>
  <si>
    <t>數量</t>
  </si>
  <si>
    <t>單  價</t>
  </si>
  <si>
    <t>實付金額</t>
  </si>
  <si>
    <t>不能取得</t>
  </si>
  <si>
    <t>單據原因</t>
  </si>
  <si>
    <r>
      <t>經手人</t>
    </r>
    <r>
      <rPr>
        <sz val="14"/>
        <rFont val="Times New Roman"/>
        <family val="1"/>
      </rPr>
      <t xml:space="preserve">                                (</t>
    </r>
    <r>
      <rPr>
        <sz val="14"/>
        <rFont val="標楷體"/>
        <family val="4"/>
      </rPr>
      <t>特別費支用人</t>
    </r>
    <r>
      <rPr>
        <sz val="14"/>
        <rFont val="Times New Roman"/>
        <family val="1"/>
      </rPr>
      <t>)</t>
    </r>
  </si>
  <si>
    <t>附註：</t>
  </si>
  <si>
    <t>1.受領人如為機關或本機關人員得免記其地址及其統一編號。</t>
  </si>
  <si>
    <t>2.若具合法支付事實，但因特殊情形無法取得支出憑證，且本機關人員確已先行墊付款項者，「姓名或名稱」欄可填寫本機關實際支付款項人員之姓名。</t>
  </si>
  <si>
    <t>3.依行政院95年12月29日院授主忠字第0950007913號函規定，特別費因特殊情形，不能取得支出憑證者，應由經手人開具支出證明單，書明不能取得原因，並經支用人(即首長、副首長等人員)核(簽)章後，據以請款)。</t>
  </si>
  <si>
    <t>4.特別費支用人核(簽)章欄位，僅於特別費因特殊情形，不能取得支出憑證而開具支出證明單時，由支用人核(簽)章適用，故特加列括號註明。</t>
  </si>
  <si>
    <r>
      <t>年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>日</t>
    </r>
  </si>
  <si>
    <t>合計</t>
  </si>
  <si>
    <t>應付代收款</t>
  </si>
  <si>
    <t>用途別科目名稱</t>
  </si>
  <si>
    <t>用途別科目名稱</t>
  </si>
  <si>
    <t xml:space="preserve">  計    畫    名    稱</t>
  </si>
  <si>
    <t>編號</t>
  </si>
  <si>
    <t>編號</t>
  </si>
  <si>
    <t xml:space="preserve">    說                明</t>
  </si>
  <si>
    <t>金        額</t>
  </si>
  <si>
    <t>金        額</t>
  </si>
  <si>
    <t xml:space="preserve">        科                                                  目</t>
  </si>
  <si>
    <t>所屬年度月份：</t>
  </si>
  <si>
    <t>所屬年度月份：</t>
  </si>
  <si>
    <t xml:space="preserve">  支    出    科    目    分    攤    表</t>
  </si>
  <si>
    <t xml:space="preserve">  支    出    科    目    分    攤    表</t>
  </si>
  <si>
    <t>支</t>
  </si>
  <si>
    <t>付</t>
  </si>
  <si>
    <t>應付代收款</t>
  </si>
  <si>
    <t>單位：新臺幣元</t>
  </si>
  <si>
    <t>總金額：</t>
  </si>
  <si>
    <t xml:space="preserve">         冊第       號。</t>
  </si>
  <si>
    <t xml:space="preserve">於支出憑證簿第     </t>
  </si>
  <si>
    <t>原始憑證      張粘附</t>
  </si>
  <si>
    <t>承辦單位人員</t>
  </si>
  <si>
    <t>承辦單位主管人員</t>
  </si>
  <si>
    <t>附註：</t>
  </si>
  <si>
    <t>2.機關在不抵觸本要點規定前提下，得依其業務特性及實際需要，酌予調整本表格式使用。</t>
  </si>
  <si>
    <r>
      <t>1</t>
    </r>
    <r>
      <rPr>
        <sz val="12"/>
        <rFont val="新細明體"/>
        <family val="1"/>
      </rPr>
      <t>.本表由承辦單位人員依據相關支出科目分攤支付款項填列，備註欄有關原始憑證黏附之冊數及號數</t>
    </r>
  </si>
  <si>
    <t xml:space="preserve">   由會計單位人員填列。</t>
  </si>
  <si>
    <r>
      <t>備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   註</t>
    </r>
  </si>
  <si>
    <t>基隆市政府地方教育發展基金－中山高級中學</t>
  </si>
  <si>
    <t>基隆市立中山高級中學</t>
  </si>
  <si>
    <t>此致    基隆市立中山高級中學</t>
  </si>
  <si>
    <t>業務計劃：</t>
  </si>
  <si>
    <t>工作計劃：</t>
  </si>
  <si>
    <t>總金額：</t>
  </si>
  <si>
    <t>分 攤 機 關 名 稱</t>
  </si>
  <si>
    <t>分  攤  基  準</t>
  </si>
  <si>
    <t>分  攤  金  額</t>
  </si>
  <si>
    <t>合              計</t>
  </si>
  <si>
    <t>主辦會計人員</t>
  </si>
  <si>
    <t>機關長官或</t>
  </si>
  <si>
    <t>或其授權代簽人</t>
  </si>
  <si>
    <t>其授權代簽人</t>
  </si>
  <si>
    <t>1.本表由承辦單位人員依據相關支出機關分攤支付款項填列。</t>
  </si>
  <si>
    <t>2.機關在不牴觸本要點規定前提下，得依其業務特性及實際需要，酌予調整本表格式使用。</t>
  </si>
  <si>
    <t>基隆市政府地方教育發展基金－中山高級中學</t>
  </si>
  <si>
    <t>支出機關分攤表</t>
  </si>
  <si>
    <t>單位：新臺幣元</t>
  </si>
  <si>
    <t>所屬年度月份：</t>
  </si>
  <si>
    <t>承辦單位人員</t>
  </si>
  <si>
    <t>承辦單位主管人員</t>
  </si>
  <si>
    <t>基隆市立中山高級中學單位會計動支經費請示單</t>
  </si>
  <si>
    <r>
      <t xml:space="preserve">   </t>
    </r>
    <r>
      <rPr>
        <sz val="12"/>
        <rFont val="標楷體"/>
        <family val="4"/>
      </rPr>
      <t>字第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號</t>
    </r>
  </si>
  <si>
    <t>申請(課)室</t>
  </si>
  <si>
    <t>用途說明(代簽呈)</t>
  </si>
  <si>
    <r>
      <t xml:space="preserve"> </t>
    </r>
    <r>
      <rPr>
        <sz val="12"/>
        <rFont val="標楷體"/>
        <family val="4"/>
      </rPr>
      <t>1.</t>
    </r>
  </si>
  <si>
    <t>年度預算</t>
  </si>
  <si>
    <t>付款方式</t>
  </si>
  <si>
    <r>
      <t xml:space="preserve"> </t>
    </r>
    <r>
      <rPr>
        <sz val="12"/>
        <rFont val="標楷體"/>
        <family val="4"/>
      </rPr>
      <t>2.</t>
    </r>
  </si>
  <si>
    <t>動支預備金</t>
  </si>
  <si>
    <r>
      <t xml:space="preserve"> </t>
    </r>
    <r>
      <rPr>
        <sz val="12"/>
        <rFont val="標楷體"/>
        <family val="4"/>
      </rPr>
      <t>3.</t>
    </r>
  </si>
  <si>
    <t>專款</t>
  </si>
  <si>
    <r>
      <t xml:space="preserve"> </t>
    </r>
    <r>
      <rPr>
        <sz val="12"/>
        <rFont val="標楷體"/>
        <family val="4"/>
      </rPr>
      <t>4.</t>
    </r>
  </si>
  <si>
    <t>預撥經費</t>
  </si>
  <si>
    <t>附件</t>
  </si>
  <si>
    <r>
      <t xml:space="preserve"> </t>
    </r>
    <r>
      <rPr>
        <sz val="12"/>
        <rFont val="標楷體"/>
        <family val="4"/>
      </rPr>
      <t>5.</t>
    </r>
  </si>
  <si>
    <t>週轉金</t>
  </si>
  <si>
    <t>業務計劃：</t>
  </si>
  <si>
    <t>工作計劃：</t>
  </si>
  <si>
    <t>用途別科目：</t>
  </si>
  <si>
    <t>費 用 別1：</t>
  </si>
  <si>
    <t>費 用 別2：</t>
  </si>
  <si>
    <t xml:space="preserve">   年     月     日起    年     月     日止  </t>
  </si>
  <si>
    <t>採購或工程事項</t>
  </si>
  <si>
    <t>支用情形</t>
  </si>
  <si>
    <t>品(工程名稱)名</t>
  </si>
  <si>
    <t>規格</t>
  </si>
  <si>
    <t>數量</t>
  </si>
  <si>
    <t>單位</t>
  </si>
  <si>
    <t>單價</t>
  </si>
  <si>
    <t>總價</t>
  </si>
  <si>
    <t>會簽單位</t>
  </si>
  <si>
    <t>總務處</t>
  </si>
  <si>
    <r>
      <t>經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辦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人</t>
    </r>
  </si>
  <si>
    <t>主       任</t>
  </si>
  <si>
    <t>合計</t>
  </si>
  <si>
    <t>新臺幣</t>
  </si>
  <si>
    <t>元整</t>
  </si>
  <si>
    <t>申購處室</t>
  </si>
  <si>
    <t>會計室審核意見</t>
  </si>
  <si>
    <t>校長批示</t>
  </si>
  <si>
    <t>單位主管</t>
  </si>
  <si>
    <t>所屬年度：</t>
  </si>
  <si>
    <t>所屬年度：</t>
  </si>
  <si>
    <t>金額</t>
  </si>
  <si>
    <t>實領金額</t>
  </si>
  <si>
    <t>教育處補助經費</t>
  </si>
  <si>
    <t>自付補充保費出納組核章欄</t>
  </si>
  <si>
    <t>出納組填列處</t>
  </si>
  <si>
    <t>基隆市政府地方教育發展基金－中山高級中學</t>
  </si>
  <si>
    <t>原 始 憑 證 黏 存 單</t>
  </si>
  <si>
    <t>所屬年度：</t>
  </si>
  <si>
    <t xml:space="preserve">傳票（付款憑單）編號：                                        </t>
  </si>
  <si>
    <t>黏貼單據  1  張</t>
  </si>
  <si>
    <t>憑證編號</t>
  </si>
  <si>
    <t>預算科目</t>
  </si>
  <si>
    <t>金額</t>
  </si>
  <si>
    <t>應付代收款</t>
  </si>
  <si>
    <t>已登列所得</t>
  </si>
  <si>
    <t>驗收或證明</t>
  </si>
  <si>
    <t>基金主持人</t>
  </si>
  <si>
    <t>或授權代簽人</t>
  </si>
  <si>
    <t>已登列財產</t>
  </si>
  <si>
    <t>項目</t>
  </si>
  <si>
    <t>實領金額</t>
  </si>
  <si>
    <t>自付補充保費出納組核章欄</t>
  </si>
  <si>
    <t>出納組填列處</t>
  </si>
  <si>
    <t>合計</t>
  </si>
  <si>
    <t>免稅鐘點費</t>
  </si>
  <si>
    <t>應稅鐘點費</t>
  </si>
  <si>
    <t>101學年度第2學期</t>
  </si>
  <si>
    <t>「基隆市立中山高級中學國中部前棟屋頂防水層改善工程」工程施工查核小組委員出席費</t>
  </si>
  <si>
    <t>國中部前棟屋頂防水層改善工程</t>
  </si>
  <si>
    <t>茲領到   「基隆市立中山高級中學國中部前棟屋頂防水層改善工程」工程</t>
  </si>
  <si>
    <t>施工查核小組委員出席費計新臺幣貳仟元整</t>
  </si>
  <si>
    <t>基隆市政府地方教育發展基金－中山高級中學</t>
  </si>
  <si>
    <t>原 始 憑 證 黏 存 單</t>
  </si>
  <si>
    <t>所屬年度：</t>
  </si>
  <si>
    <t xml:space="preserve">傳票（付款憑單）編號：                                        </t>
  </si>
  <si>
    <t>黏貼單據  1  張</t>
  </si>
  <si>
    <t>憑證編號</t>
  </si>
  <si>
    <t>預算科目</t>
  </si>
  <si>
    <t>金額</t>
  </si>
  <si>
    <t>已登列所得</t>
  </si>
  <si>
    <t>驗收或證明</t>
  </si>
  <si>
    <t>基金主持人</t>
  </si>
  <si>
    <t>或授權代簽人</t>
  </si>
  <si>
    <t>已登列財產</t>
  </si>
  <si>
    <t xml:space="preserve">                             憑     證     黏     貼     線</t>
  </si>
  <si>
    <t>1.對不同工作計畫或用途別之原始憑證及發票請勿混合黏貼。</t>
  </si>
  <si>
    <t>2.單據黏貼時，請按憑證黏貼線由左邊至右對齊，面積大者在下，小者在上，由上而下黏貼整齊，每張發</t>
  </si>
  <si>
    <t>對不同工作計畫或用途別之原始憑證及發票請勿混合黏貼。</t>
  </si>
  <si>
    <t xml:space="preserve">  票之間距離約0.5公分，並以10張為限。</t>
  </si>
  <si>
    <t>3.簽署欄位依職稱大小，「由上而下，由左而右」。</t>
  </si>
  <si>
    <t>4.標準格式直式（210 Î 297）mm。</t>
  </si>
  <si>
    <r>
      <t>5.</t>
    </r>
    <r>
      <rPr>
        <u val="single"/>
        <sz val="11"/>
        <rFont val="標楷體"/>
        <family val="4"/>
      </rPr>
      <t>機關依其業務特性及實際需要，有自行設計使用之必要時，得從其規定格式，惟不得牴觸相關法令規定。</t>
    </r>
  </si>
  <si>
    <t>核發本校教師1030304-1030331課業輔導鐘點費(國、高中部)216,000元、公付補充保費850元</t>
  </si>
  <si>
    <t>參加103年基隆市中小聯合運動會</t>
  </si>
  <si>
    <t>退還102學年度暑期課業輔導費</t>
  </si>
  <si>
    <t>103年1月份鼓樂隊教練鐘點費</t>
  </si>
  <si>
    <t>所屬年度：103</t>
  </si>
  <si>
    <t>基隆市103年度國民中學學務主任工作研習課程經費支出明細</t>
  </si>
  <si>
    <t>用電設備停電檢驗維護及103年1-3月份用電設備檢驗維護</t>
  </si>
  <si>
    <t>課業輔導費-102Ⅱ</t>
  </si>
  <si>
    <t>人事室</t>
  </si>
  <si>
    <t>其他補助經費</t>
  </si>
  <si>
    <t>子目編號</t>
  </si>
  <si>
    <t>會計科目名稱</t>
  </si>
  <si>
    <t>教務處</t>
  </si>
  <si>
    <t>學務處</t>
  </si>
  <si>
    <t>採購或工程事項</t>
  </si>
  <si>
    <t>品(工程名稱)名</t>
  </si>
  <si>
    <t>規格</t>
  </si>
  <si>
    <t>數量</t>
  </si>
  <si>
    <t>單位</t>
  </si>
  <si>
    <t>單價</t>
  </si>
  <si>
    <t>總價</t>
  </si>
  <si>
    <t>豬絞肉</t>
  </si>
  <si>
    <t>斤</t>
  </si>
  <si>
    <t>超過原設經費請示單品項時改用本表繕打明細，</t>
  </si>
  <si>
    <t>金蘭醬油</t>
  </si>
  <si>
    <t>瓶</t>
  </si>
  <si>
    <t>可依需要增減，合計及大寫金額設定為自動計</t>
  </si>
  <si>
    <t>算無需再繕打，完成後浮貼於經費請示單，但</t>
  </si>
  <si>
    <t>為利背面粘貼單金額自動顯示，仍請於原設經費</t>
  </si>
  <si>
    <t>請示單品項總價打入總金額，合計及大寫金額</t>
  </si>
  <si>
    <t>會自動顯示，請檢查金額是否相符，使用如有</t>
  </si>
  <si>
    <t>問題，請連繫會計室協助</t>
  </si>
  <si>
    <t>會計室審核意見</t>
  </si>
  <si>
    <t>校長批示</t>
  </si>
  <si>
    <t>公保費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</si>
  <si>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</si>
  <si>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</si>
  <si>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</si>
  <si>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</si>
  <si>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</si>
  <si>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</si>
  <si>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</si>
  <si>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</si>
  <si>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</si>
  <si>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</si>
  <si>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</si>
  <si>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</si>
  <si>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</si>
  <si>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</si>
  <si>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</si>
  <si>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</si>
  <si>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</si>
  <si>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勞保費</t>
  </si>
  <si>
    <t>健保費</t>
  </si>
  <si>
    <t>公教退撫基金</t>
  </si>
  <si>
    <t>軍保費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</si>
  <si>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</si>
  <si>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</si>
  <si>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</si>
  <si>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</si>
  <si>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</si>
  <si>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</si>
  <si>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</si>
  <si>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</si>
  <si>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</si>
  <si>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</si>
  <si>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</si>
  <si>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</si>
  <si>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</si>
  <si>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</si>
  <si>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</si>
  <si>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</si>
  <si>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</si>
  <si>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</si>
  <si>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</si>
  <si>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</si>
  <si>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</si>
  <si>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</si>
  <si>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</si>
  <si>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家長會費</t>
  </si>
  <si>
    <t>011409</t>
  </si>
  <si>
    <t>011502</t>
  </si>
  <si>
    <t>011503</t>
  </si>
  <si>
    <t>011602</t>
  </si>
  <si>
    <t>011603</t>
  </si>
  <si>
    <t>011604</t>
  </si>
  <si>
    <t>011607</t>
  </si>
  <si>
    <t>011608</t>
  </si>
  <si>
    <t>圖書館</t>
  </si>
  <si>
    <t>011701</t>
  </si>
  <si>
    <t>011703</t>
  </si>
  <si>
    <t>011704</t>
  </si>
  <si>
    <t>011902</t>
  </si>
  <si>
    <t>大德分校</t>
  </si>
  <si>
    <t>總務處</t>
  </si>
  <si>
    <t>012501</t>
  </si>
  <si>
    <t>012502</t>
  </si>
  <si>
    <t>012503</t>
  </si>
  <si>
    <t>012601</t>
  </si>
  <si>
    <t>012602</t>
  </si>
  <si>
    <t>012603</t>
  </si>
  <si>
    <t>012604</t>
  </si>
  <si>
    <t>012605</t>
  </si>
  <si>
    <t>012606</t>
  </si>
  <si>
    <t>012607</t>
  </si>
  <si>
    <t>012902</t>
  </si>
  <si>
    <t>大德分校午餐燃料費</t>
  </si>
  <si>
    <t>013401</t>
  </si>
  <si>
    <t>013402</t>
  </si>
  <si>
    <t>013403</t>
  </si>
  <si>
    <t>013404</t>
  </si>
  <si>
    <t>013405</t>
  </si>
  <si>
    <t>013406</t>
  </si>
  <si>
    <t>013407</t>
  </si>
  <si>
    <t>013408</t>
  </si>
  <si>
    <t>013501</t>
  </si>
  <si>
    <t>013502</t>
  </si>
  <si>
    <t>013503</t>
  </si>
  <si>
    <t>013504</t>
  </si>
  <si>
    <t>013601</t>
  </si>
  <si>
    <t>013602</t>
  </si>
  <si>
    <t>013603</t>
  </si>
  <si>
    <t>013604</t>
  </si>
  <si>
    <t>013701</t>
  </si>
  <si>
    <t>013702</t>
  </si>
  <si>
    <t>013703</t>
  </si>
  <si>
    <t>013704</t>
  </si>
  <si>
    <t>013801</t>
  </si>
  <si>
    <t>輔導處</t>
  </si>
  <si>
    <t>會計科目-子目(代收代付經費代碼)</t>
  </si>
  <si>
    <t>重補修費</t>
  </si>
  <si>
    <t>大德分校營養午餐費</t>
  </si>
  <si>
    <t>冷氣維護與汰換費</t>
  </si>
  <si>
    <t>105年度高中部暑期數學營活動費</t>
  </si>
  <si>
    <t>所得稅</t>
  </si>
  <si>
    <t>員工貸款</t>
  </si>
  <si>
    <t>其他</t>
  </si>
  <si>
    <t>勞工退休金</t>
  </si>
  <si>
    <t>班級費</t>
  </si>
  <si>
    <t>學生平安保險費</t>
  </si>
  <si>
    <t>仁愛基金</t>
  </si>
  <si>
    <t>學期課業輔導</t>
  </si>
  <si>
    <t>寒假課業輔導</t>
  </si>
  <si>
    <t>電腦設備維護管理費</t>
  </si>
  <si>
    <t>代收註冊款</t>
  </si>
  <si>
    <t>午餐費</t>
  </si>
  <si>
    <t>公付保費</t>
  </si>
  <si>
    <t>公付退撫基金</t>
  </si>
  <si>
    <t>約僱人員離職儲金</t>
  </si>
  <si>
    <t>區域性資優教育方案辦理經費</t>
  </si>
  <si>
    <t>報名費</t>
  </si>
  <si>
    <t>校外教學活動費</t>
  </si>
  <si>
    <t>大德分校午餐基本費</t>
  </si>
  <si>
    <t>游泳教學費</t>
  </si>
  <si>
    <t>103.1學期大德分校游泳教學費</t>
  </si>
  <si>
    <t>冷氣費</t>
  </si>
  <si>
    <t>公付二代健保補充保費</t>
  </si>
  <si>
    <t>自付二代健保補充保費</t>
  </si>
  <si>
    <t>書籍費</t>
  </si>
  <si>
    <t>畢業紀念冊費</t>
  </si>
  <si>
    <t>辦理資優學生鑑定工作各承辦學校分攤款</t>
  </si>
  <si>
    <t>實習實驗費</t>
  </si>
  <si>
    <t>重補修費－103學年度第2學期重補修費</t>
  </si>
  <si>
    <t>重補修費－104學年度第1學期重補修費</t>
  </si>
  <si>
    <t>重補修費－105學年度第1學期重補修費</t>
  </si>
  <si>
    <t>實習實驗費－104學年度第2學期實習實驗費</t>
  </si>
  <si>
    <t>011601</t>
  </si>
  <si>
    <t>暑期課業輔導－106年度暑期課業輔導費</t>
  </si>
  <si>
    <t>012608</t>
  </si>
  <si>
    <t>重補修費－105學年度第2學期重補修費</t>
  </si>
  <si>
    <t>0141</t>
  </si>
  <si>
    <t>0143</t>
  </si>
  <si>
    <t>協和電廠補助經費</t>
  </si>
  <si>
    <t>014301</t>
  </si>
  <si>
    <t>台電協和發電廠促進電力開發協助金獎學金</t>
  </si>
  <si>
    <t>其他補助經費</t>
  </si>
  <si>
    <t>106年度預算已編列完成，擬付梓120本，共計新台幣12,000元整，檢附相關附件，陳 請核示。</t>
  </si>
  <si>
    <t>106年度預算書</t>
  </si>
  <si>
    <t>申請人</t>
  </si>
  <si>
    <t>106年度預算已編列完成，擬付梓120本，共計新台幣12,000元整</t>
  </si>
  <si>
    <t>0147</t>
  </si>
  <si>
    <t>法院強制執行扣款</t>
  </si>
  <si>
    <t>0148</t>
  </si>
  <si>
    <t>0149</t>
  </si>
  <si>
    <t>0150</t>
  </si>
  <si>
    <t>0151</t>
  </si>
  <si>
    <t>v</t>
  </si>
  <si>
    <t>013401</t>
  </si>
  <si>
    <t>文教參訪活動費</t>
  </si>
  <si>
    <t>012504</t>
  </si>
  <si>
    <t>自行輸入補助款名稱及代碼</t>
  </si>
  <si>
    <t>此致    基隆市立中山高級中學</t>
  </si>
  <si>
    <t>具   領   人 ：</t>
  </si>
  <si>
    <t>簽章</t>
  </si>
  <si>
    <t>身份證字號：</t>
  </si>
  <si>
    <t>戶籍地址 ：</t>
  </si>
  <si>
    <t xml:space="preserve">           縣市                      鄉鎮市區</t>
  </si>
  <si>
    <t xml:space="preserve">           村里          鄰          路街       段</t>
  </si>
  <si>
    <t xml:space="preserve">           巷            弄          號         樓</t>
  </si>
  <si>
    <t>中華民國   年  月  日</t>
  </si>
  <si>
    <t>出席費</t>
  </si>
  <si>
    <t>應付代收款</t>
  </si>
  <si>
    <t>其    他</t>
  </si>
  <si>
    <t>服務費用－修理保養及保固費－什項設備修護費－辦公器具等設備維修費257-3</t>
  </si>
  <si>
    <t>011401</t>
  </si>
  <si>
    <t>011504</t>
  </si>
  <si>
    <t>011702</t>
  </si>
  <si>
    <t>012505</t>
  </si>
  <si>
    <t>實習實驗費－106學年度第1學期實習實驗費</t>
  </si>
  <si>
    <t>教育儲蓄專戶</t>
  </si>
  <si>
    <t>014101</t>
  </si>
  <si>
    <t>014102</t>
  </si>
  <si>
    <t>庶務組長</t>
  </si>
  <si>
    <t>庶務組長</t>
  </si>
  <si>
    <t>011410</t>
  </si>
  <si>
    <t>011402</t>
  </si>
  <si>
    <t>015001</t>
  </si>
  <si>
    <t>基隆外木山海上長泳活動費</t>
  </si>
  <si>
    <t>011605</t>
  </si>
  <si>
    <t>暑期課業輔導－107年度暑期課業輔導費</t>
  </si>
  <si>
    <t>011403</t>
  </si>
  <si>
    <t>學期課業輔導－107學年度第1學期課業輔導費</t>
  </si>
  <si>
    <t>011705</t>
  </si>
  <si>
    <t>012609</t>
  </si>
  <si>
    <t>重補修費－106學年度第2學期重補修費</t>
  </si>
  <si>
    <t>013409</t>
  </si>
  <si>
    <t>013410</t>
  </si>
  <si>
    <t>實習實驗費－106學年度第2學期實習實驗費</t>
  </si>
  <si>
    <t>實習實驗費－107學年度第1學期實習實驗費</t>
  </si>
  <si>
    <t>011404</t>
  </si>
  <si>
    <t>學期課業輔導－107學年度第2學期課業輔導費</t>
  </si>
  <si>
    <t>011501</t>
  </si>
  <si>
    <t>寒假課業輔導－108年度寒假課業輔導</t>
  </si>
  <si>
    <t>011606</t>
  </si>
  <si>
    <t>重補修費－104學年度第2學期重補修費</t>
  </si>
  <si>
    <t>013411</t>
  </si>
  <si>
    <t>實習實驗費－107學年度第2學期實習實驗費</t>
  </si>
  <si>
    <t>實習實驗費－</t>
  </si>
  <si>
    <t>冷氣維護與汰換費－107學年度第2學期冷氣維護與汰換費</t>
  </si>
  <si>
    <t>013516</t>
  </si>
  <si>
    <t>冷氣維護與汰換費－</t>
  </si>
  <si>
    <t>文教參訪活動費－</t>
  </si>
  <si>
    <t>教育儲蓄專戶－108年度</t>
  </si>
  <si>
    <t>014103</t>
  </si>
  <si>
    <t>教育儲蓄專戶－</t>
  </si>
  <si>
    <t>108年度冬季童軍聯團宣誓暨考驗營活動費</t>
  </si>
  <si>
    <t>012610</t>
  </si>
  <si>
    <t>重補修費－107學年度第2學期重補修費</t>
  </si>
  <si>
    <t>暑期課業輔導－108年度暑期課業輔導費</t>
  </si>
  <si>
    <t>011405</t>
  </si>
  <si>
    <t>學期課業輔導－108學年度第1學期課業輔導費</t>
  </si>
  <si>
    <t>013412</t>
  </si>
  <si>
    <t>實習實驗費－108學年度第1學期實習實驗費</t>
  </si>
  <si>
    <t>011910</t>
  </si>
  <si>
    <t>午餐費－108學年度午餐費</t>
  </si>
  <si>
    <t>013517</t>
  </si>
  <si>
    <t>冷氣維護與汰換費－108學年度第1學期冷氣維護與汰換費</t>
  </si>
  <si>
    <t>011505</t>
  </si>
  <si>
    <t>014104</t>
  </si>
  <si>
    <t>教育儲蓄專戶－109年度</t>
  </si>
  <si>
    <t>實習實驗費－108學年度第2學期實習實驗費</t>
  </si>
  <si>
    <t>013413</t>
  </si>
  <si>
    <t>013518</t>
  </si>
  <si>
    <t>冷氣維護與汰換費－108學年度第2學期冷氣維護與汰換費</t>
  </si>
  <si>
    <t>011406</t>
  </si>
  <si>
    <t>學期課業輔導－108學年度第2學期課業輔導費</t>
  </si>
  <si>
    <t>011407</t>
  </si>
  <si>
    <t>011408</t>
  </si>
  <si>
    <t>012611</t>
  </si>
  <si>
    <t>重補修費－108學年度第2學期重補修費</t>
  </si>
  <si>
    <t>實習實驗費－109學年度第1學期實習實驗費</t>
  </si>
  <si>
    <t>013414</t>
  </si>
  <si>
    <t>冷氣維護與汰換費－109學年度第1學期冷氣維護與汰換費</t>
  </si>
  <si>
    <t>013519</t>
  </si>
  <si>
    <t>013802</t>
  </si>
  <si>
    <t>014105</t>
  </si>
  <si>
    <t>教育儲蓄專戶－110年度</t>
  </si>
  <si>
    <t>學期課業輔導－109學年度第1學期課業輔導費</t>
  </si>
  <si>
    <t>暑期課業輔導</t>
  </si>
  <si>
    <t>011506</t>
  </si>
  <si>
    <t>寒假課業輔導－110年度寒假課業輔導費</t>
  </si>
  <si>
    <t>暑期課業輔導－109年度暑期課業輔導費</t>
  </si>
  <si>
    <t>校外教學活動費－學年度第學期高一高二校外教學活動費</t>
  </si>
  <si>
    <t>學期課業輔導－109學年度第2學期課業輔導費</t>
  </si>
  <si>
    <t>011707</t>
  </si>
  <si>
    <t>011708</t>
  </si>
  <si>
    <t>電腦設備維護管理費－109學年度第2學期電腦設備維護管理費</t>
  </si>
  <si>
    <t>013415</t>
  </si>
  <si>
    <t>實習實驗費－109學年度第2學期實習實驗費</t>
  </si>
  <si>
    <t>冷氣維護與汰換費－109學年度第2學期冷氣維護與汰換費</t>
  </si>
  <si>
    <t>013520</t>
  </si>
  <si>
    <t>公付補充保費2.11%</t>
  </si>
  <si>
    <t>自付補充保費2.11%</t>
  </si>
  <si>
    <t>公付補充保費2.11%</t>
  </si>
  <si>
    <t>教練鐘點費</t>
  </si>
  <si>
    <t>茲領到103年1月份鼓樂隊教練鐘點費新臺幣貳仟伍佰貳拾元整</t>
  </si>
  <si>
    <t>中華民國 年  月  日</t>
  </si>
  <si>
    <t>012612</t>
  </si>
  <si>
    <t>重補修費－109學年度第2學期重補修費</t>
  </si>
  <si>
    <t>午餐專戶</t>
  </si>
  <si>
    <t>015101</t>
  </si>
  <si>
    <t>015102</t>
  </si>
  <si>
    <t>午餐專戶－110學年度第1學期大德分校早、午、晚餐費</t>
  </si>
  <si>
    <t>午餐專戶－110學年度午餐費</t>
  </si>
  <si>
    <t>學期課業輔導－110學年度第1學期課業輔導費</t>
  </si>
  <si>
    <t>電腦設備維護管理費－110學年度第1學期電腦設備維護管理費</t>
  </si>
  <si>
    <t>013416</t>
  </si>
  <si>
    <t>實習實驗費－110學年度第1學期實習實驗費</t>
  </si>
  <si>
    <t>冷氣維護與汰換費－110學年度第1學期冷氣維護與汰換費</t>
  </si>
  <si>
    <t>午餐專戶－午餐專戶利息收入</t>
  </si>
  <si>
    <t>015103</t>
  </si>
  <si>
    <t>015103</t>
  </si>
  <si>
    <t>寒假課業輔導－107年度寒假課業輔導費</t>
  </si>
  <si>
    <t>寒假課業輔導－111年度寒假課業輔導費</t>
  </si>
  <si>
    <t>暑期課業輔導－110年度暑期課業輔導費</t>
  </si>
  <si>
    <t>暑期課業輔導－111年度暑期課業輔導費</t>
  </si>
  <si>
    <t>暑期課業輔導－</t>
  </si>
  <si>
    <t>011411</t>
  </si>
  <si>
    <t>學期課業輔導－110學年度第2學期課業輔導費</t>
  </si>
  <si>
    <t>011412</t>
  </si>
  <si>
    <t>學期課業輔導－111學年度第1學期課業輔導費</t>
  </si>
  <si>
    <t>電腦設備維護管理費－110學年度第2學期電腦設備維護管理費</t>
  </si>
  <si>
    <t>電腦設備維護管理費－111學年度第1學期電腦設備維護管理費</t>
  </si>
  <si>
    <t>校外教學活動費－學年度第學期國ㄧ校外教學活動費</t>
  </si>
  <si>
    <t>校外教學活動費－學年度第學期國二校外教學活動費</t>
  </si>
  <si>
    <t>012613</t>
  </si>
  <si>
    <t>重補修費－110學年度第2學期重補修費</t>
  </si>
  <si>
    <t>013417</t>
  </si>
  <si>
    <t>013418</t>
  </si>
  <si>
    <t>實習實驗費－110學年度第2學期實習實驗費</t>
  </si>
  <si>
    <t>實習實驗費－111學年度第1學期實習實驗費</t>
  </si>
  <si>
    <t>冷氣維護與汰換費－110學年度第2學期冷氣維護與汰換費</t>
  </si>
  <si>
    <t>冷氣維護與汰換費－111學年度第1學期冷氣維護與汰換費</t>
  </si>
  <si>
    <t>110學年度第2學期高中部書籍費</t>
  </si>
  <si>
    <t>111學年度第1學期高中部書籍費</t>
  </si>
  <si>
    <t>文教參訪活動費－111學年度第1學期國三文教參訪活動費</t>
  </si>
  <si>
    <t>教育儲蓄專戶－111年度</t>
  </si>
  <si>
    <t>014106</t>
  </si>
  <si>
    <t>015104</t>
  </si>
  <si>
    <r>
      <t>午餐專戶－110學年度第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學期大德分校早、午、晚餐費</t>
    </r>
  </si>
  <si>
    <t>015105</t>
  </si>
  <si>
    <t>015106</t>
  </si>
  <si>
    <r>
      <t>午餐專戶－11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學年度午餐費</t>
    </r>
  </si>
  <si>
    <t>011901</t>
  </si>
  <si>
    <r>
      <t>午餐專戶－11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學年度第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學期大德分校早、午、晚餐費</t>
    </r>
  </si>
  <si>
    <r>
      <t>112.1.1</t>
    </r>
    <r>
      <rPr>
        <sz val="16"/>
        <color indexed="60"/>
        <rFont val="細明體"/>
        <family val="3"/>
      </rPr>
      <t>版本</t>
    </r>
  </si>
  <si>
    <t>學期課業輔導－</t>
  </si>
  <si>
    <t>寒假課業輔導－</t>
  </si>
  <si>
    <t>011507</t>
  </si>
  <si>
    <t>寒假課業輔導－112年度寒假課業輔導費</t>
  </si>
  <si>
    <t>暑期課業輔導－</t>
  </si>
  <si>
    <t>電腦設備維護管理費－</t>
  </si>
  <si>
    <t>電腦設備維護管理費－</t>
  </si>
  <si>
    <t>午餐費－</t>
  </si>
  <si>
    <t>午餐費－</t>
  </si>
  <si>
    <t>校外教學活動費－學年度第學期國ㄧ校外教學活動費</t>
  </si>
  <si>
    <t>校外教學活動費－學年度第學期國二校外教學活動費</t>
  </si>
  <si>
    <t>電腦設備維護管理費－111學年度第2學期電腦設備維護管理費</t>
  </si>
  <si>
    <t>文教參訪活動費－111學年度第2學期高二文教參訪活動費</t>
  </si>
  <si>
    <t>015107</t>
  </si>
  <si>
    <r>
      <t>午餐專戶－11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學年度第</t>
    </r>
    <r>
      <rPr>
        <sz val="12"/>
        <rFont val="新細明體"/>
        <family val="1"/>
      </rPr>
      <t>2學期大德分校早、午、晚餐費</t>
    </r>
  </si>
  <si>
    <t>111學年度第2學期高中部書籍費</t>
  </si>
  <si>
    <t>支出機關分攤表</t>
  </si>
  <si>
    <t>文教參訪活動費－學年度第學期國三文教參訪活動費</t>
  </si>
  <si>
    <t>畢業紀念冊費－學年度第學期畢業紀念冊費</t>
  </si>
  <si>
    <t>教育儲蓄專戶－年度</t>
  </si>
  <si>
    <t>014107</t>
  </si>
  <si>
    <t>教育儲蓄專戶－112年度</t>
  </si>
  <si>
    <r>
      <t>112</t>
    </r>
    <r>
      <rPr>
        <sz val="12"/>
        <rFont val="新細明體"/>
        <family val="1"/>
      </rPr>
      <t>年度基隆外木山海上長泳活動費</t>
    </r>
  </si>
  <si>
    <t>學期課業輔導－111學年度第2學期課業輔導費</t>
  </si>
  <si>
    <t>011413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</si>
</sst>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[$-404]e&quot;年&quot;m&quot;月&quot;d&quot;日&quot;;@"/>
    <numFmt numFmtId="178" formatCode="_(* #,##0_);_(* \(#,##0\);_(* &quot;-&quot;??_);_(@_)"/>
    <numFmt numFmtId="179" formatCode="0_ "/>
    <numFmt numFmtId="180" formatCode="General_)"/>
    <numFmt numFmtId="181" formatCode="0.00_)"/>
    <numFmt numFmtId="182" formatCode="[$-404]e&quot;年度&quot;m&quot;月份&quot;"/>
    <numFmt numFmtId="183" formatCode="[$-404]e&quot;年度&quot;m&quot;月份&quot;;@"/>
    <numFmt numFmtId="184" formatCode="[$-404]e"/>
    <numFmt numFmtId="185" formatCode="[$-404]m"/>
    <numFmt numFmtId="186" formatCode="[$-404]d"/>
    <numFmt numFmtId="187" formatCode="[$-404]ggge&quot;年&quot;m&quot;月&quot;d&quot;日&quot;;@"/>
    <numFmt numFmtId="188" formatCode="#,##0.0_ "/>
    <numFmt numFmtId="189" formatCode="#,##0_ "/>
    <numFmt numFmtId="190" formatCode="#,##0_);[Red]\(#,##0\)"/>
    <numFmt numFmtId="191" formatCode="[DBNum2]&quot;新&quot;&quot;台&quot;&quot;幣&quot;[$-404]General&quot;元&quot;&quot;整&quot;"/>
    <numFmt numFmtId="192" formatCode="_-* #,##0.0000_-;\-* #,##0.0000_-;_-* &quot;-&quot;????_-;_-@_-"/>
  </numFmts>
  <fonts count="72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u val="single"/>
      <sz val="24"/>
      <name val="標楷體"/>
      <family val="4"/>
    </font>
    <font>
      <sz val="24"/>
      <name val="標楷體"/>
      <family val="4"/>
    </font>
    <font>
      <sz val="12"/>
      <name val="Times New Roman"/>
      <family val="1"/>
    </font>
    <font>
      <sz val="19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4"/>
      <name val="新細明體"/>
      <family val="1"/>
    </font>
    <font>
      <b/>
      <sz val="14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sz val="32"/>
      <name val="標楷體"/>
      <family val="4"/>
    </font>
    <font>
      <sz val="11"/>
      <name val="標楷體"/>
      <family val="4"/>
    </font>
    <font>
      <b/>
      <sz val="1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u val="single"/>
      <sz val="14"/>
      <name val="標楷體"/>
      <family val="4"/>
    </font>
    <font>
      <sz val="18"/>
      <name val="標楷體"/>
      <family val="4"/>
    </font>
    <font>
      <u val="single"/>
      <sz val="18"/>
      <name val="標楷體"/>
      <family val="4"/>
    </font>
    <font>
      <u val="single"/>
      <sz val="11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b/>
      <sz val="12"/>
      <name val="標楷體"/>
      <family val="4"/>
    </font>
    <font>
      <sz val="16"/>
      <name val="新細明體"/>
      <family val="1"/>
    </font>
    <font>
      <b/>
      <sz val="14"/>
      <color indexed="10"/>
      <name val="標楷體"/>
      <family val="4"/>
    </font>
    <font>
      <sz val="12"/>
      <color indexed="10"/>
      <name val="標楷體"/>
      <family val="4"/>
    </font>
    <font>
      <b/>
      <u val="single"/>
      <sz val="14"/>
      <color indexed="10"/>
      <name val="標楷體"/>
      <family val="4"/>
    </font>
    <font>
      <b/>
      <sz val="22"/>
      <color indexed="10"/>
      <name val="標楷體"/>
      <family val="4"/>
    </font>
    <font>
      <b/>
      <sz val="16"/>
      <color indexed="10"/>
      <name val="標楷體"/>
      <family val="4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4"/>
      <color indexed="8"/>
      <name val="新細明體"/>
      <family val="1"/>
    </font>
    <font>
      <sz val="16"/>
      <color indexed="60"/>
      <name val="Arial"/>
      <family val="2"/>
    </font>
    <font>
      <sz val="16"/>
      <color indexed="60"/>
      <name val="細明體"/>
      <family val="3"/>
    </font>
    <font>
      <sz val="10"/>
      <color indexed="8"/>
      <name val="細明體"/>
      <family val="3"/>
    </font>
    <font>
      <sz val="10.5"/>
      <color indexed="8"/>
      <name val="新細明體"/>
      <family val="1"/>
    </font>
    <font>
      <sz val="12"/>
      <color indexed="36"/>
      <name val="標楷體"/>
      <family val="4"/>
    </font>
    <font>
      <b/>
      <sz val="18"/>
      <color indexed="10"/>
      <name val="標楷體"/>
      <family val="4"/>
    </font>
    <font>
      <sz val="11"/>
      <color indexed="63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38" fontId="52" fillId="0" borderId="0" applyBorder="0" applyAlignment="0">
      <protection/>
    </xf>
    <xf numFmtId="180" fontId="53" fillId="16" borderId="1" applyNumberFormat="0" applyFont="0" applyFill="0" applyBorder="0">
      <alignment horizontal="center" vertical="center"/>
      <protection/>
    </xf>
    <xf numFmtId="181" fontId="5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49" fillId="0" borderId="2" applyNumberFormat="0" applyFill="0" applyAlignment="0" applyProtection="0"/>
    <xf numFmtId="0" fontId="39" fillId="4" borderId="0" applyNumberFormat="0" applyBorder="0" applyAlignment="0" applyProtection="0"/>
    <xf numFmtId="9" fontId="0" fillId="0" borderId="0" applyFont="0" applyFill="0" applyBorder="0" applyAlignment="0" applyProtection="0"/>
    <xf numFmtId="0" fontId="44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5" fillId="0" borderId="4" applyNumberFormat="0" applyFill="0" applyAlignment="0" applyProtection="0"/>
    <xf numFmtId="0" fontId="0" fillId="19" borderId="5" applyNumberFormat="0" applyFont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2" fillId="7" borderId="3" applyNumberFormat="0" applyAlignment="0" applyProtection="0"/>
    <xf numFmtId="0" fontId="43" fillId="18" borderId="9" applyNumberFormat="0" applyAlignment="0" applyProtection="0"/>
    <xf numFmtId="0" fontId="46" fillId="24" borderId="10" applyNumberFormat="0" applyAlignment="0" applyProtection="0"/>
    <xf numFmtId="0" fontId="40" fillId="3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12" xfId="42" applyNumberFormat="1" applyFont="1" applyBorder="1" applyAlignment="1">
      <alignment vertical="center"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176" fontId="0" fillId="0" borderId="1" xfId="42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41" applyFont="1" applyAlignment="1">
      <alignment horizontal="center" vertical="center"/>
      <protection/>
    </xf>
    <xf numFmtId="0" fontId="7" fillId="0" borderId="0" xfId="41" applyFont="1">
      <alignment/>
      <protection/>
    </xf>
    <xf numFmtId="0" fontId="7" fillId="0" borderId="0" xfId="41" applyFont="1" applyAlignment="1">
      <alignment horizontal="left"/>
      <protection/>
    </xf>
    <xf numFmtId="0" fontId="7" fillId="0" borderId="0" xfId="41" applyFont="1" applyAlignment="1">
      <alignment vertical="center"/>
      <protection/>
    </xf>
    <xf numFmtId="0" fontId="11" fillId="0" borderId="1" xfId="38" applyFont="1" applyBorder="1" applyAlignment="1">
      <alignment horizontal="distributed" vertical="center"/>
      <protection/>
    </xf>
    <xf numFmtId="0" fontId="23" fillId="0" borderId="1" xfId="39" applyFont="1" applyFill="1" applyBorder="1" applyAlignment="1">
      <alignment horizontal="distributed" vertical="center" wrapText="1"/>
      <protection/>
    </xf>
    <xf numFmtId="0" fontId="11" fillId="0" borderId="1" xfId="38" applyFont="1" applyBorder="1" applyAlignment="1">
      <alignment horizontal="center" vertical="center"/>
      <protection/>
    </xf>
    <xf numFmtId="0" fontId="24" fillId="0" borderId="14" xfId="39" applyFont="1" applyFill="1" applyBorder="1" applyAlignment="1">
      <alignment horizontal="left" wrapText="1"/>
      <protection/>
    </xf>
    <xf numFmtId="0" fontId="19" fillId="0" borderId="1" xfId="41" applyFont="1" applyBorder="1" applyAlignment="1">
      <alignment horizontal="center" vertical="center"/>
      <protection/>
    </xf>
    <xf numFmtId="0" fontId="19" fillId="0" borderId="1" xfId="41" applyFont="1" applyFill="1" applyBorder="1" applyAlignment="1">
      <alignment horizontal="distributed" vertical="center"/>
      <protection/>
    </xf>
    <xf numFmtId="0" fontId="24" fillId="0" borderId="14" xfId="39" applyFont="1" applyFill="1" applyBorder="1" applyAlignment="1">
      <alignment horizontal="left" vertical="center" wrapText="1"/>
      <protection/>
    </xf>
    <xf numFmtId="0" fontId="7" fillId="0" borderId="15" xfId="41" applyFont="1" applyBorder="1" applyAlignment="1">
      <alignment horizontal="distributed" vertical="center" wrapText="1"/>
      <protection/>
    </xf>
    <xf numFmtId="0" fontId="7" fillId="0" borderId="16" xfId="41" applyFont="1" applyBorder="1" applyAlignment="1">
      <alignment horizontal="distributed" vertical="center" wrapText="1"/>
      <protection/>
    </xf>
    <xf numFmtId="0" fontId="4" fillId="0" borderId="0" xfId="41" applyFont="1" applyAlignment="1">
      <alignment horizontal="center" vertical="center"/>
      <protection/>
    </xf>
    <xf numFmtId="0" fontId="3" fillId="0" borderId="0" xfId="41" applyFont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4" borderId="0" xfId="0" applyFont="1" applyFill="1" applyAlignment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7" fillId="0" borderId="19" xfId="0" applyFont="1" applyBorder="1" applyAlignment="1">
      <alignment horizontal="right"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right"/>
    </xf>
    <xf numFmtId="0" fontId="21" fillId="0" borderId="2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21" xfId="0" applyFont="1" applyBorder="1" applyAlignment="1">
      <alignment/>
    </xf>
    <xf numFmtId="0" fontId="11" fillId="0" borderId="0" xfId="0" applyFont="1" applyAlignment="1">
      <alignment vertical="center"/>
    </xf>
    <xf numFmtId="0" fontId="21" fillId="0" borderId="0" xfId="0" applyFont="1" applyAlignment="1">
      <alignment horizontal="distributed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" vertical="center"/>
    </xf>
    <xf numFmtId="20" fontId="2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19" fillId="0" borderId="1" xfId="0" applyFont="1" applyBorder="1" applyAlignment="1">
      <alignment horizontal="center"/>
    </xf>
    <xf numFmtId="20" fontId="29" fillId="0" borderId="2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/>
    </xf>
    <xf numFmtId="49" fontId="30" fillId="0" borderId="1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distributed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1" fillId="0" borderId="0" xfId="0" applyFont="1" applyAlignment="1">
      <alignment wrapText="1"/>
    </xf>
    <xf numFmtId="0" fontId="11" fillId="0" borderId="23" xfId="0" applyFont="1" applyBorder="1" applyAlignment="1">
      <alignment horizontal="distributed" wrapText="1"/>
    </xf>
    <xf numFmtId="0" fontId="11" fillId="0" borderId="24" xfId="0" applyFont="1" applyBorder="1" applyAlignment="1">
      <alignment horizontal="distributed" wrapText="1"/>
    </xf>
    <xf numFmtId="0" fontId="11" fillId="0" borderId="25" xfId="0" applyFont="1" applyBorder="1" applyAlignment="1">
      <alignment horizontal="distributed" wrapText="1"/>
    </xf>
    <xf numFmtId="0" fontId="0" fillId="0" borderId="0" xfId="0" applyAlignment="1">
      <alignment horizontal="distributed"/>
    </xf>
    <xf numFmtId="0" fontId="11" fillId="0" borderId="24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33" fillId="0" borderId="27" xfId="0" applyFont="1" applyBorder="1" applyAlignment="1">
      <alignment/>
    </xf>
    <xf numFmtId="0" fontId="0" fillId="0" borderId="27" xfId="0" applyBorder="1" applyAlignment="1">
      <alignment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41" applyFont="1" applyAlignment="1">
      <alignment horizontal="center" vertical="center"/>
      <protection/>
    </xf>
    <xf numFmtId="0" fontId="0" fillId="0" borderId="28" xfId="37" applyFont="1" applyBorder="1" applyAlignment="1">
      <alignment horizontal="left" vertical="center" wrapText="1"/>
      <protection/>
    </xf>
    <xf numFmtId="0" fontId="0" fillId="0" borderId="21" xfId="37" applyFont="1" applyBorder="1" applyAlignment="1">
      <alignment horizontal="left" vertical="center" wrapText="1"/>
      <protection/>
    </xf>
    <xf numFmtId="0" fontId="0" fillId="0" borderId="0" xfId="37" applyFont="1">
      <alignment vertical="center"/>
      <protection/>
    </xf>
    <xf numFmtId="0" fontId="0" fillId="0" borderId="0" xfId="37" applyFont="1">
      <alignment vertical="center"/>
      <protection/>
    </xf>
    <xf numFmtId="0" fontId="0" fillId="0" borderId="0" xfId="37" applyFont="1" applyAlignment="1">
      <alignment/>
      <protection/>
    </xf>
    <xf numFmtId="0" fontId="0" fillId="0" borderId="0" xfId="37" applyFont="1" applyAlignment="1">
      <alignment horizontal="left"/>
      <protection/>
    </xf>
    <xf numFmtId="0" fontId="0" fillId="0" borderId="0" xfId="37" applyFont="1" applyAlignment="1">
      <alignment horizontal="right"/>
      <protection/>
    </xf>
    <xf numFmtId="0" fontId="0" fillId="0" borderId="18" xfId="37" applyFont="1" applyBorder="1" applyAlignment="1" quotePrefix="1">
      <alignment horizontal="left"/>
      <protection/>
    </xf>
    <xf numFmtId="0" fontId="0" fillId="0" borderId="18" xfId="37" applyFont="1" applyBorder="1" applyAlignment="1">
      <alignment horizontal="left"/>
      <protection/>
    </xf>
    <xf numFmtId="0" fontId="0" fillId="0" borderId="14" xfId="37" applyFont="1" applyBorder="1" applyAlignment="1">
      <alignment horizontal="left"/>
      <protection/>
    </xf>
    <xf numFmtId="0" fontId="0" fillId="0" borderId="29" xfId="37" applyFont="1" applyBorder="1" applyAlignment="1">
      <alignment horizontal="left"/>
      <protection/>
    </xf>
    <xf numFmtId="0" fontId="0" fillId="0" borderId="30" xfId="37" applyFont="1" applyBorder="1" applyAlignment="1">
      <alignment horizontal="left"/>
      <protection/>
    </xf>
    <xf numFmtId="0" fontId="0" fillId="0" borderId="11" xfId="37" applyFont="1" applyBorder="1" applyAlignment="1">
      <alignment horizontal="left"/>
      <protection/>
    </xf>
    <xf numFmtId="178" fontId="0" fillId="0" borderId="16" xfId="43" applyNumberFormat="1" applyFont="1" applyBorder="1" applyAlignment="1" quotePrefix="1">
      <alignment/>
    </xf>
    <xf numFmtId="0" fontId="0" fillId="0" borderId="22" xfId="37" applyFont="1" applyBorder="1" applyAlignment="1">
      <alignment horizontal="left"/>
      <protection/>
    </xf>
    <xf numFmtId="0" fontId="0" fillId="0" borderId="31" xfId="37" applyFont="1" applyBorder="1" applyAlignment="1">
      <alignment horizontal="left"/>
      <protection/>
    </xf>
    <xf numFmtId="0" fontId="0" fillId="0" borderId="17" xfId="37" applyFont="1" applyBorder="1" applyAlignment="1">
      <alignment horizontal="left"/>
      <protection/>
    </xf>
    <xf numFmtId="0" fontId="0" fillId="0" borderId="31" xfId="37" applyFont="1" applyBorder="1" applyAlignment="1">
      <alignment horizontal="left"/>
      <protection/>
    </xf>
    <xf numFmtId="0" fontId="0" fillId="0" borderId="17" xfId="37" applyFont="1" applyBorder="1" applyAlignment="1">
      <alignment horizontal="left"/>
      <protection/>
    </xf>
    <xf numFmtId="0" fontId="0" fillId="0" borderId="16" xfId="37" applyFont="1" applyBorder="1">
      <alignment vertical="center"/>
      <protection/>
    </xf>
    <xf numFmtId="0" fontId="0" fillId="0" borderId="15" xfId="37" applyFont="1" applyBorder="1">
      <alignment vertical="center"/>
      <protection/>
    </xf>
    <xf numFmtId="0" fontId="0" fillId="0" borderId="13" xfId="37" applyFont="1" applyBorder="1" applyAlignment="1">
      <alignment horizontal="left"/>
      <protection/>
    </xf>
    <xf numFmtId="41" fontId="0" fillId="0" borderId="0" xfId="45" applyAlignment="1">
      <alignment vertical="center"/>
    </xf>
    <xf numFmtId="178" fontId="0" fillId="0" borderId="0" xfId="43" applyNumberFormat="1" applyFont="1" applyBorder="1" applyAlignment="1">
      <alignment/>
    </xf>
    <xf numFmtId="0" fontId="0" fillId="0" borderId="31" xfId="37" applyFont="1" applyBorder="1" applyAlignment="1">
      <alignment horizontal="center"/>
      <protection/>
    </xf>
    <xf numFmtId="0" fontId="0" fillId="0" borderId="18" xfId="37" applyFont="1" applyBorder="1" applyAlignment="1">
      <alignment horizontal="center"/>
      <protection/>
    </xf>
    <xf numFmtId="0" fontId="0" fillId="0" borderId="17" xfId="37" applyFont="1" applyBorder="1" applyAlignment="1">
      <alignment horizontal="center"/>
      <protection/>
    </xf>
    <xf numFmtId="0" fontId="0" fillId="0" borderId="32" xfId="37" applyFont="1" applyBorder="1">
      <alignment vertical="center"/>
      <protection/>
    </xf>
    <xf numFmtId="178" fontId="0" fillId="0" borderId="15" xfId="43" applyNumberFormat="1" applyFont="1" applyBorder="1" applyAlignment="1">
      <alignment/>
    </xf>
    <xf numFmtId="0" fontId="0" fillId="0" borderId="30" xfId="37" applyFont="1" applyBorder="1" applyAlignment="1" quotePrefix="1">
      <alignment horizontal="left"/>
      <protection/>
    </xf>
    <xf numFmtId="0" fontId="0" fillId="0" borderId="13" xfId="37" applyFont="1" applyBorder="1" applyAlignment="1" quotePrefix="1">
      <alignment horizontal="left"/>
      <protection/>
    </xf>
    <xf numFmtId="0" fontId="0" fillId="0" borderId="29" xfId="37" applyFont="1" applyBorder="1" applyAlignment="1" quotePrefix="1">
      <alignment horizontal="left"/>
      <protection/>
    </xf>
    <xf numFmtId="0" fontId="0" fillId="0" borderId="14" xfId="37" applyFont="1" applyBorder="1" applyAlignment="1" quotePrefix="1">
      <alignment horizontal="left"/>
      <protection/>
    </xf>
    <xf numFmtId="0" fontId="0" fillId="0" borderId="11" xfId="37" applyFont="1" applyBorder="1" applyAlignment="1" quotePrefix="1">
      <alignment horizontal="left"/>
      <protection/>
    </xf>
    <xf numFmtId="0" fontId="0" fillId="0" borderId="28" xfId="37" applyFont="1" applyBorder="1">
      <alignment vertical="center"/>
      <protection/>
    </xf>
    <xf numFmtId="0" fontId="0" fillId="0" borderId="22" xfId="37" applyFont="1" applyBorder="1" applyAlignment="1" quotePrefix="1">
      <alignment horizontal="left"/>
      <protection/>
    </xf>
    <xf numFmtId="0" fontId="0" fillId="0" borderId="18" xfId="37" applyFont="1" applyBorder="1">
      <alignment vertical="center"/>
      <protection/>
    </xf>
    <xf numFmtId="0" fontId="0" fillId="0" borderId="11" xfId="37" applyFont="1" applyBorder="1">
      <alignment vertical="center"/>
      <protection/>
    </xf>
    <xf numFmtId="0" fontId="13" fillId="0" borderId="0" xfId="37" applyFont="1" applyBorder="1" applyAlignment="1">
      <alignment horizontal="center"/>
      <protection/>
    </xf>
    <xf numFmtId="178" fontId="0" fillId="0" borderId="1" xfId="43" applyNumberFormat="1" applyFont="1" applyBorder="1" applyAlignment="1" quotePrefix="1">
      <alignment/>
    </xf>
    <xf numFmtId="178" fontId="0" fillId="0" borderId="16" xfId="43" applyNumberFormat="1" applyFont="1" applyBorder="1" applyAlignment="1">
      <alignment horizontal="center"/>
    </xf>
    <xf numFmtId="176" fontId="0" fillId="0" borderId="0" xfId="43" applyNumberFormat="1" applyAlignment="1">
      <alignment vertical="center"/>
    </xf>
    <xf numFmtId="178" fontId="0" fillId="19" borderId="16" xfId="43" applyNumberFormat="1" applyFont="1" applyFill="1" applyBorder="1" applyAlignment="1">
      <alignment/>
    </xf>
    <xf numFmtId="178" fontId="0" fillId="0" borderId="32" xfId="43" applyNumberFormat="1" applyFont="1" applyBorder="1" applyAlignment="1">
      <alignment/>
    </xf>
    <xf numFmtId="178" fontId="0" fillId="19" borderId="16" xfId="43" applyNumberFormat="1" applyFont="1" applyFill="1" applyBorder="1" applyAlignment="1" quotePrefix="1">
      <alignment/>
    </xf>
    <xf numFmtId="0" fontId="0" fillId="0" borderId="17" xfId="37" applyFont="1" applyBorder="1" applyAlignment="1" quotePrefix="1">
      <alignment horizontal="left"/>
      <protection/>
    </xf>
    <xf numFmtId="177" fontId="0" fillId="0" borderId="18" xfId="37" applyNumberFormat="1" applyFont="1" applyBorder="1" applyAlignment="1" quotePrefix="1">
      <alignment horizontal="right"/>
      <protection/>
    </xf>
    <xf numFmtId="0" fontId="0" fillId="0" borderId="18" xfId="37" applyFont="1" applyBorder="1">
      <alignment vertical="center"/>
      <protection/>
    </xf>
    <xf numFmtId="0" fontId="51" fillId="0" borderId="14" xfId="37" applyFont="1" applyBorder="1" applyAlignment="1" quotePrefix="1">
      <alignment horizontal="left"/>
      <protection/>
    </xf>
    <xf numFmtId="0" fontId="0" fillId="0" borderId="22" xfId="37" applyFont="1" applyBorder="1">
      <alignment vertical="center"/>
      <protection/>
    </xf>
    <xf numFmtId="0" fontId="0" fillId="0" borderId="18" xfId="37" applyFont="1" applyBorder="1" applyAlignment="1">
      <alignment vertical="center"/>
      <protection/>
    </xf>
    <xf numFmtId="178" fontId="0" fillId="0" borderId="22" xfId="37" applyNumberFormat="1" applyFont="1" applyBorder="1" applyAlignment="1">
      <alignment vertical="center"/>
      <protection/>
    </xf>
    <xf numFmtId="0" fontId="0" fillId="0" borderId="18" xfId="37" applyFont="1" applyBorder="1" applyAlignment="1" quotePrefix="1">
      <alignment horizontal="left" vertical="center"/>
      <protection/>
    </xf>
    <xf numFmtId="0" fontId="0" fillId="0" borderId="28" xfId="37" applyFont="1" applyBorder="1">
      <alignment vertical="center"/>
      <protection/>
    </xf>
    <xf numFmtId="0" fontId="0" fillId="0" borderId="21" xfId="37" applyFont="1" applyBorder="1">
      <alignment vertical="center"/>
      <protection/>
    </xf>
    <xf numFmtId="0" fontId="0" fillId="0" borderId="0" xfId="37" applyFont="1" applyAlignment="1">
      <alignment horizontal="left"/>
      <protection/>
    </xf>
    <xf numFmtId="0" fontId="0" fillId="0" borderId="0" xfId="37" applyFont="1" applyAlignment="1">
      <alignment vertical="top"/>
      <protection/>
    </xf>
    <xf numFmtId="0" fontId="0" fillId="0" borderId="14" xfId="37" applyFont="1" applyBorder="1">
      <alignment vertical="center"/>
      <protection/>
    </xf>
    <xf numFmtId="0" fontId="0" fillId="0" borderId="33" xfId="37" applyFont="1" applyBorder="1">
      <alignment vertical="center"/>
      <protection/>
    </xf>
    <xf numFmtId="0" fontId="25" fillId="0" borderId="0" xfId="41" applyFont="1" applyAlignment="1">
      <alignment horizontal="left" vertical="center"/>
      <protection/>
    </xf>
    <xf numFmtId="0" fontId="0" fillId="0" borderId="0" xfId="0" applyFont="1" applyFill="1" applyAlignment="1">
      <alignment/>
    </xf>
    <xf numFmtId="49" fontId="5" fillId="0" borderId="34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61" fillId="0" borderId="1" xfId="0" applyFont="1" applyBorder="1" applyAlignment="1">
      <alignment horizontal="center" vertical="center"/>
    </xf>
    <xf numFmtId="0" fontId="61" fillId="17" borderId="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" fontId="61" fillId="17" borderId="1" xfId="0" applyNumberFormat="1" applyFont="1" applyFill="1" applyBorder="1" applyAlignment="1">
      <alignment horizontal="left" vertical="center"/>
    </xf>
    <xf numFmtId="0" fontId="0" fillId="0" borderId="0" xfId="40">
      <alignment vertical="center"/>
      <protection/>
    </xf>
    <xf numFmtId="0" fontId="11" fillId="0" borderId="0" xfId="40" applyFont="1" applyBorder="1" applyAlignment="1">
      <alignment horizontal="right" wrapText="1"/>
      <protection/>
    </xf>
    <xf numFmtId="0" fontId="19" fillId="0" borderId="0" xfId="40" applyFont="1" applyBorder="1" applyAlignment="1">
      <alignment horizontal="right" wrapText="1"/>
      <protection/>
    </xf>
    <xf numFmtId="0" fontId="19" fillId="0" borderId="11" xfId="40" applyFont="1" applyBorder="1" applyAlignment="1">
      <alignment vertical="center" wrapText="1"/>
      <protection/>
    </xf>
    <xf numFmtId="0" fontId="11" fillId="0" borderId="0" xfId="40" applyFont="1" applyAlignment="1">
      <alignment horizontal="justify" vertical="center" wrapText="1"/>
      <protection/>
    </xf>
    <xf numFmtId="0" fontId="11" fillId="0" borderId="0" xfId="40" applyFont="1" applyBorder="1" applyAlignment="1">
      <alignment horizontal="justify" wrapText="1"/>
      <protection/>
    </xf>
    <xf numFmtId="0" fontId="11" fillId="0" borderId="0" xfId="40" applyFont="1" applyAlignment="1">
      <alignment horizontal="justify" wrapText="1"/>
      <protection/>
    </xf>
    <xf numFmtId="0" fontId="11" fillId="0" borderId="0" xfId="40" applyFont="1" applyAlignment="1">
      <alignment horizontal="justify" vertical="top" wrapText="1"/>
      <protection/>
    </xf>
    <xf numFmtId="0" fontId="31" fillId="0" borderId="0" xfId="40" applyFont="1" applyAlignment="1">
      <alignment vertical="center" wrapText="1"/>
      <protection/>
    </xf>
    <xf numFmtId="0" fontId="11" fillId="0" borderId="0" xfId="40" applyFont="1" applyAlignment="1">
      <alignment horizontal="justify" vertical="center"/>
      <protection/>
    </xf>
    <xf numFmtId="184" fontId="7" fillId="0" borderId="0" xfId="41" applyNumberFormat="1" applyFont="1">
      <alignment/>
      <protection/>
    </xf>
    <xf numFmtId="184" fontId="11" fillId="0" borderId="0" xfId="41" applyNumberFormat="1" applyFont="1">
      <alignment/>
      <protection/>
    </xf>
    <xf numFmtId="185" fontId="11" fillId="0" borderId="0" xfId="41" applyNumberFormat="1" applyFont="1">
      <alignment/>
      <protection/>
    </xf>
    <xf numFmtId="184" fontId="11" fillId="0" borderId="18" xfId="0" applyNumberFormat="1" applyFont="1" applyBorder="1" applyAlignment="1">
      <alignment horizontal="center" vertical="center"/>
    </xf>
    <xf numFmtId="185" fontId="11" fillId="0" borderId="18" xfId="0" applyNumberFormat="1" applyFont="1" applyBorder="1" applyAlignment="1">
      <alignment horizontal="center" vertical="center"/>
    </xf>
    <xf numFmtId="0" fontId="26" fillId="17" borderId="0" xfId="0" applyFont="1" applyFill="1" applyAlignment="1">
      <alignment horizontal="left" wrapText="1"/>
    </xf>
    <xf numFmtId="0" fontId="0" fillId="0" borderId="17" xfId="37" applyFont="1" applyBorder="1" applyAlignment="1">
      <alignment horizontal="left" indent="1"/>
      <protection/>
    </xf>
    <xf numFmtId="0" fontId="7" fillId="0" borderId="13" xfId="0" applyFont="1" applyBorder="1" applyAlignment="1">
      <alignment vertical="center"/>
    </xf>
    <xf numFmtId="0" fontId="0" fillId="0" borderId="0" xfId="37" applyAlignment="1">
      <alignment horizontal="center" vertical="top"/>
      <protection/>
    </xf>
    <xf numFmtId="0" fontId="0" fillId="0" borderId="0" xfId="37">
      <alignment vertical="center"/>
      <protection/>
    </xf>
    <xf numFmtId="0" fontId="65" fillId="0" borderId="0" xfId="37" applyFont="1">
      <alignment vertical="center"/>
      <protection/>
    </xf>
    <xf numFmtId="0" fontId="67" fillId="0" borderId="36" xfId="37" applyFont="1" applyBorder="1" applyAlignment="1">
      <alignment horizontal="center" vertical="top"/>
      <protection/>
    </xf>
    <xf numFmtId="0" fontId="67" fillId="0" borderId="37" xfId="37" applyFont="1" applyBorder="1" applyAlignment="1">
      <alignment horizontal="center" vertical="top"/>
      <protection/>
    </xf>
    <xf numFmtId="0" fontId="68" fillId="0" borderId="37" xfId="37" applyFont="1" applyBorder="1" applyAlignment="1">
      <alignment horizontal="center" vertical="top" wrapText="1" readingOrder="1"/>
      <protection/>
    </xf>
    <xf numFmtId="0" fontId="62" fillId="0" borderId="37" xfId="37" applyFont="1" applyBorder="1" applyAlignment="1">
      <alignment horizontal="center" vertical="top" wrapText="1" readingOrder="1"/>
      <protection/>
    </xf>
    <xf numFmtId="0" fontId="67" fillId="0" borderId="38" xfId="37" applyFont="1" applyBorder="1" applyAlignment="1">
      <alignment horizontal="center" vertical="top"/>
      <protection/>
    </xf>
    <xf numFmtId="0" fontId="67" fillId="0" borderId="39" xfId="37" applyFont="1" applyBorder="1" applyAlignment="1">
      <alignment horizontal="center" vertical="top"/>
      <protection/>
    </xf>
    <xf numFmtId="0" fontId="68" fillId="0" borderId="1" xfId="37" applyFont="1" applyBorder="1" applyAlignment="1">
      <alignment horizontal="left" vertical="top" wrapText="1"/>
      <protection/>
    </xf>
    <xf numFmtId="0" fontId="0" fillId="0" borderId="12" xfId="37" applyBorder="1">
      <alignment vertical="center"/>
      <protection/>
    </xf>
    <xf numFmtId="0" fontId="67" fillId="0" borderId="1" xfId="37" applyFont="1" applyBorder="1" applyAlignment="1">
      <alignment horizontal="center" vertical="top"/>
      <protection/>
    </xf>
    <xf numFmtId="0" fontId="67" fillId="0" borderId="34" xfId="37" applyFont="1" applyBorder="1" applyAlignment="1">
      <alignment horizontal="center" vertical="top"/>
      <protection/>
    </xf>
    <xf numFmtId="0" fontId="67" fillId="0" borderId="12" xfId="37" applyFont="1" applyBorder="1">
      <alignment vertical="center"/>
      <protection/>
    </xf>
    <xf numFmtId="0" fontId="0" fillId="0" borderId="1" xfId="37" applyBorder="1">
      <alignment vertical="center"/>
      <protection/>
    </xf>
    <xf numFmtId="0" fontId="0" fillId="0" borderId="1" xfId="37" applyBorder="1" applyAlignment="1">
      <alignment horizontal="center" vertical="top"/>
      <protection/>
    </xf>
    <xf numFmtId="0" fontId="67" fillId="0" borderId="30" xfId="37" applyFont="1" applyBorder="1" applyAlignment="1">
      <alignment horizontal="center" vertical="top"/>
      <protection/>
    </xf>
    <xf numFmtId="0" fontId="67" fillId="0" borderId="14" xfId="37" applyFont="1" applyBorder="1" applyAlignment="1">
      <alignment horizontal="center" vertical="top"/>
      <protection/>
    </xf>
    <xf numFmtId="0" fontId="21" fillId="0" borderId="1" xfId="0" applyFont="1" applyBorder="1" applyAlignment="1">
      <alignment vertical="center" wrapText="1"/>
    </xf>
    <xf numFmtId="0" fontId="70" fillId="0" borderId="0" xfId="0" applyFont="1" applyAlignment="1">
      <alignment horizontal="left" vertical="center"/>
    </xf>
    <xf numFmtId="176" fontId="9" fillId="0" borderId="1" xfId="42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0" fontId="68" fillId="0" borderId="1" xfId="37" applyFont="1" applyBorder="1" applyAlignment="1" quotePrefix="1">
      <alignment horizontal="left" vertical="top" wrapText="1"/>
      <protection/>
    </xf>
    <xf numFmtId="0" fontId="67" fillId="0" borderId="1" xfId="37" applyFont="1" applyBorder="1">
      <alignment vertical="center"/>
      <protection/>
    </xf>
    <xf numFmtId="0" fontId="7" fillId="0" borderId="4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7" fillId="0" borderId="4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6" xfId="0" applyBorder="1" applyAlignment="1">
      <alignment vertical="center"/>
    </xf>
    <xf numFmtId="177" fontId="7" fillId="0" borderId="0" xfId="0" applyNumberFormat="1" applyFont="1" applyFill="1" applyAlignment="1">
      <alignment horizontal="left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188" fontId="7" fillId="0" borderId="1" xfId="0" applyNumberFormat="1" applyFont="1" applyBorder="1" applyAlignment="1" applyProtection="1">
      <alignment horizontal="right" vertical="center"/>
      <protection locked="0"/>
    </xf>
    <xf numFmtId="189" fontId="7" fillId="0" borderId="12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189" fontId="7" fillId="0" borderId="1" xfId="0" applyNumberFormat="1" applyFont="1" applyBorder="1" applyAlignment="1" applyProtection="1">
      <alignment horizontal="right" vertical="center"/>
      <protection locked="0"/>
    </xf>
    <xf numFmtId="190" fontId="7" fillId="0" borderId="12" xfId="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190" fontId="7" fillId="0" borderId="12" xfId="0" applyNumberFormat="1" applyFont="1" applyBorder="1" applyAlignment="1">
      <alignment vertical="center"/>
    </xf>
    <xf numFmtId="0" fontId="7" fillId="0" borderId="49" xfId="0" applyFont="1" applyBorder="1" applyAlignment="1">
      <alignment horizontal="distributed" vertical="center"/>
    </xf>
    <xf numFmtId="0" fontId="67" fillId="0" borderId="11" xfId="37" applyFont="1" applyBorder="1">
      <alignment vertical="center"/>
      <protection/>
    </xf>
    <xf numFmtId="0" fontId="71" fillId="0" borderId="1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" xfId="0" applyFont="1" applyBorder="1" applyAlignment="1">
      <alignment/>
    </xf>
    <xf numFmtId="0" fontId="71" fillId="0" borderId="1" xfId="0" applyFont="1" applyBorder="1" applyAlignment="1">
      <alignment wrapText="1"/>
    </xf>
    <xf numFmtId="0" fontId="0" fillId="0" borderId="1" xfId="37" applyFont="1" applyBorder="1">
      <alignment vertical="center"/>
      <protection/>
    </xf>
    <xf numFmtId="0" fontId="0" fillId="0" borderId="1" xfId="37" applyFont="1" applyBorder="1">
      <alignment vertical="center"/>
      <protection/>
    </xf>
    <xf numFmtId="0" fontId="0" fillId="0" borderId="0" xfId="37" applyFont="1" applyAlignment="1">
      <alignment vertical="center" wrapText="1"/>
      <protection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wrapText="1"/>
    </xf>
    <xf numFmtId="0" fontId="56" fillId="0" borderId="43" xfId="0" applyFont="1" applyFill="1" applyBorder="1" applyAlignment="1">
      <alignment horizontal="left" vertical="top" wrapText="1"/>
    </xf>
    <xf numFmtId="0" fontId="56" fillId="0" borderId="44" xfId="0" applyFont="1" applyFill="1" applyBorder="1" applyAlignment="1">
      <alignment horizontal="left" vertical="top" wrapText="1"/>
    </xf>
    <xf numFmtId="0" fontId="56" fillId="0" borderId="26" xfId="0" applyFont="1" applyFill="1" applyBorder="1" applyAlignment="1">
      <alignment horizontal="left" vertical="top" wrapText="1"/>
    </xf>
    <xf numFmtId="0" fontId="7" fillId="0" borderId="5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56" fillId="0" borderId="41" xfId="0" applyFont="1" applyFill="1" applyBorder="1" applyAlignment="1">
      <alignment horizontal="left" vertical="top" wrapText="1"/>
    </xf>
    <xf numFmtId="0" fontId="56" fillId="0" borderId="42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 wrapText="1"/>
    </xf>
    <xf numFmtId="0" fontId="19" fillId="0" borderId="40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horizontal="distributed" vertical="center"/>
    </xf>
    <xf numFmtId="0" fontId="7" fillId="0" borderId="52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distributed" vertical="center"/>
    </xf>
    <xf numFmtId="0" fontId="64" fillId="0" borderId="0" xfId="37" applyFont="1" applyAlignment="1">
      <alignment horizontal="center" vertical="top" wrapText="1" readingOrder="1"/>
      <protection/>
    </xf>
    <xf numFmtId="0" fontId="7" fillId="0" borderId="54" xfId="0" applyFont="1" applyBorder="1" applyAlignment="1">
      <alignment horizontal="distributed" vertical="top" wrapText="1"/>
    </xf>
    <xf numFmtId="0" fontId="7" fillId="0" borderId="55" xfId="0" applyFont="1" applyBorder="1" applyAlignment="1">
      <alignment horizontal="distributed" vertical="top" wrapText="1"/>
    </xf>
    <xf numFmtId="0" fontId="7" fillId="0" borderId="56" xfId="0" applyFont="1" applyBorder="1" applyAlignment="1">
      <alignment horizontal="distributed" vertical="top" wrapText="1"/>
    </xf>
    <xf numFmtId="191" fontId="19" fillId="0" borderId="57" xfId="0" applyNumberFormat="1" applyFont="1" applyBorder="1" applyAlignment="1">
      <alignment horizontal="left" vertical="center"/>
    </xf>
    <xf numFmtId="191" fontId="19" fillId="0" borderId="58" xfId="0" applyNumberFormat="1" applyFont="1" applyBorder="1" applyAlignment="1">
      <alignment horizontal="left" vertical="center"/>
    </xf>
    <xf numFmtId="191" fontId="19" fillId="0" borderId="59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distributed" vertical="center" wrapText="1"/>
    </xf>
    <xf numFmtId="0" fontId="0" fillId="0" borderId="47" xfId="0" applyBorder="1" applyAlignment="1">
      <alignment vertical="center"/>
    </xf>
    <xf numFmtId="0" fontId="7" fillId="0" borderId="46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50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51" xfId="0" applyFill="1" applyBorder="1" applyAlignment="1">
      <alignment horizontal="distributed" vertical="center"/>
    </xf>
    <xf numFmtId="177" fontId="7" fillId="0" borderId="0" xfId="0" applyNumberFormat="1" applyFont="1" applyFill="1" applyAlignment="1" quotePrefix="1">
      <alignment horizontal="right"/>
    </xf>
    <xf numFmtId="177" fontId="7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60" xfId="0" applyFont="1" applyFill="1" applyBorder="1" applyAlignment="1">
      <alignment horizontal="distributed" vertical="center"/>
    </xf>
    <xf numFmtId="0" fontId="7" fillId="0" borderId="52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/>
    </xf>
    <xf numFmtId="0" fontId="60" fillId="0" borderId="11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69" fillId="0" borderId="22" xfId="0" applyFont="1" applyBorder="1" applyAlignment="1" quotePrefix="1">
      <alignment horizontal="left" vertical="center"/>
    </xf>
    <xf numFmtId="0" fontId="69" fillId="0" borderId="22" xfId="0" applyFont="1" applyBorder="1" applyAlignment="1">
      <alignment horizontal="left" vertical="center"/>
    </xf>
    <xf numFmtId="0" fontId="69" fillId="0" borderId="51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21" fillId="0" borderId="50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0" fillId="0" borderId="52" xfId="0" applyFill="1" applyBorder="1" applyAlignment="1">
      <alignment horizontal="distributed"/>
    </xf>
    <xf numFmtId="0" fontId="0" fillId="0" borderId="49" xfId="0" applyFill="1" applyBorder="1" applyAlignment="1">
      <alignment horizontal="distributed"/>
    </xf>
    <xf numFmtId="0" fontId="69" fillId="0" borderId="13" xfId="0" applyFont="1" applyBorder="1" applyAlignment="1" quotePrefix="1">
      <alignment horizontal="left" vertical="center" wrapText="1"/>
    </xf>
    <xf numFmtId="0" fontId="69" fillId="0" borderId="41" xfId="0" applyFont="1" applyBorder="1" applyAlignment="1" quotePrefix="1">
      <alignment horizontal="left" vertical="center" wrapText="1"/>
    </xf>
    <xf numFmtId="0" fontId="69" fillId="0" borderId="0" xfId="0" applyFont="1" applyBorder="1" applyAlignment="1" quotePrefix="1">
      <alignment horizontal="left" vertical="center" wrapText="1"/>
    </xf>
    <xf numFmtId="0" fontId="69" fillId="0" borderId="25" xfId="0" applyFont="1" applyBorder="1" applyAlignment="1" quotePrefix="1">
      <alignment horizontal="left" vertical="center" wrapText="1"/>
    </xf>
    <xf numFmtId="0" fontId="69" fillId="0" borderId="18" xfId="0" applyFont="1" applyBorder="1" applyAlignment="1" quotePrefix="1">
      <alignment horizontal="left" vertical="center" wrapText="1"/>
    </xf>
    <xf numFmtId="0" fontId="69" fillId="0" borderId="61" xfId="0" applyFont="1" applyBorder="1" applyAlignment="1" quotePrefix="1">
      <alignment horizontal="left" vertical="center" wrapText="1"/>
    </xf>
    <xf numFmtId="0" fontId="7" fillId="0" borderId="34" xfId="0" applyFont="1" applyBorder="1" applyAlignment="1">
      <alignment horizontal="distributed" vertical="distributed" wrapText="1"/>
    </xf>
    <xf numFmtId="0" fontId="0" fillId="0" borderId="1" xfId="0" applyBorder="1" applyAlignment="1">
      <alignment/>
    </xf>
    <xf numFmtId="0" fontId="9" fillId="0" borderId="4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7" fillId="0" borderId="50" xfId="0" applyFont="1" applyFill="1" applyBorder="1" applyAlignment="1">
      <alignment horizontal="distributed" vertical="distributed" wrapText="1"/>
    </xf>
    <xf numFmtId="0" fontId="7" fillId="0" borderId="14" xfId="0" applyFont="1" applyFill="1" applyBorder="1" applyAlignment="1">
      <alignment horizontal="distributed" vertical="distributed" wrapText="1"/>
    </xf>
    <xf numFmtId="0" fontId="63" fillId="0" borderId="50" xfId="0" applyFont="1" applyFill="1" applyBorder="1" applyAlignment="1">
      <alignment horizontal="left" vertical="distributed" wrapText="1"/>
    </xf>
    <xf numFmtId="0" fontId="63" fillId="0" borderId="14" xfId="0" applyFont="1" applyFill="1" applyBorder="1" applyAlignment="1">
      <alignment horizontal="left" vertical="distributed" wrapText="1"/>
    </xf>
    <xf numFmtId="0" fontId="7" fillId="0" borderId="34" xfId="0" applyFont="1" applyFill="1" applyBorder="1" applyAlignment="1">
      <alignment horizontal="distributed" vertical="distributed" wrapText="1"/>
    </xf>
    <xf numFmtId="0" fontId="0" fillId="0" borderId="1" xfId="0" applyFill="1" applyBorder="1" applyAlignment="1">
      <alignment/>
    </xf>
    <xf numFmtId="0" fontId="7" fillId="0" borderId="63" xfId="0" applyFont="1" applyFill="1" applyBorder="1" applyAlignment="1">
      <alignment horizontal="distributed" vertical="center"/>
    </xf>
    <xf numFmtId="0" fontId="7" fillId="0" borderId="58" xfId="0" applyFont="1" applyFill="1" applyBorder="1" applyAlignment="1">
      <alignment horizontal="distributed" vertical="center"/>
    </xf>
    <xf numFmtId="0" fontId="7" fillId="0" borderId="59" xfId="0" applyFont="1" applyFill="1" applyBorder="1" applyAlignment="1">
      <alignment horizontal="distributed" vertical="center"/>
    </xf>
    <xf numFmtId="0" fontId="7" fillId="0" borderId="63" xfId="0" applyFont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7" fillId="0" borderId="64" xfId="0" applyFont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11" fillId="0" borderId="40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62" xfId="0" applyBorder="1" applyAlignment="1">
      <alignment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7" fillId="0" borderId="29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61" xfId="0" applyFont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65" xfId="0" applyBorder="1" applyAlignment="1">
      <alignment/>
    </xf>
    <xf numFmtId="0" fontId="7" fillId="0" borderId="66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61" fillId="17" borderId="15" xfId="0" applyFont="1" applyFill="1" applyBorder="1" applyAlignment="1">
      <alignment horizontal="center" vertical="center"/>
    </xf>
    <xf numFmtId="0" fontId="61" fillId="17" borderId="16" xfId="0" applyFont="1" applyFill="1" applyBorder="1" applyAlignment="1">
      <alignment horizontal="center" vertical="center"/>
    </xf>
    <xf numFmtId="0" fontId="0" fillId="0" borderId="52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" fillId="0" borderId="67" xfId="0" applyFont="1" applyBorder="1" applyAlignment="1">
      <alignment horizontal="distributed" vertical="center"/>
    </xf>
    <xf numFmtId="0" fontId="1" fillId="0" borderId="68" xfId="0" applyFont="1" applyBorder="1" applyAlignment="1">
      <alignment horizontal="distributed" vertical="center"/>
    </xf>
    <xf numFmtId="0" fontId="0" fillId="0" borderId="68" xfId="0" applyBorder="1" applyAlignment="1">
      <alignment vertical="center"/>
    </xf>
    <xf numFmtId="0" fontId="25" fillId="0" borderId="0" xfId="41" applyFont="1" applyAlignment="1">
      <alignment horizontal="center" vertical="center"/>
      <protection/>
    </xf>
    <xf numFmtId="0" fontId="19" fillId="0" borderId="0" xfId="41" applyFont="1" applyAlignment="1">
      <alignment horizontal="center" vertical="center"/>
      <protection/>
    </xf>
    <xf numFmtId="0" fontId="21" fillId="0" borderId="29" xfId="0" applyFont="1" applyBorder="1" applyAlignment="1">
      <alignment horizontal="distributed" vertical="center" wrapText="1"/>
    </xf>
    <xf numFmtId="0" fontId="21" fillId="0" borderId="13" xfId="0" applyFont="1" applyBorder="1" applyAlignment="1">
      <alignment horizontal="distributed" vertical="center" wrapText="1"/>
    </xf>
    <xf numFmtId="0" fontId="21" fillId="0" borderId="30" xfId="0" applyFont="1" applyBorder="1" applyAlignment="1">
      <alignment horizontal="distributed" vertical="center" wrapText="1"/>
    </xf>
    <xf numFmtId="0" fontId="21" fillId="0" borderId="28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 wrapText="1"/>
    </xf>
    <xf numFmtId="0" fontId="21" fillId="0" borderId="21" xfId="0" applyFont="1" applyBorder="1" applyAlignment="1">
      <alignment horizontal="distributed" vertical="center" wrapText="1"/>
    </xf>
    <xf numFmtId="0" fontId="21" fillId="0" borderId="17" xfId="0" applyFont="1" applyBorder="1" applyAlignment="1">
      <alignment horizontal="distributed" vertical="center" wrapText="1"/>
    </xf>
    <xf numFmtId="0" fontId="21" fillId="0" borderId="18" xfId="0" applyFont="1" applyBorder="1" applyAlignment="1">
      <alignment horizontal="distributed" vertical="center" wrapText="1"/>
    </xf>
    <xf numFmtId="0" fontId="21" fillId="0" borderId="31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" xfId="0" applyFont="1" applyBorder="1" applyAlignment="1">
      <alignment horizontal="distributed" vertical="center" wrapText="1"/>
    </xf>
    <xf numFmtId="0" fontId="19" fillId="0" borderId="29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 wrapText="1"/>
    </xf>
    <xf numFmtId="0" fontId="19" fillId="0" borderId="29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 wrapText="1"/>
    </xf>
    <xf numFmtId="176" fontId="20" fillId="0" borderId="1" xfId="42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distributed" wrapText="1"/>
    </xf>
    <xf numFmtId="0" fontId="7" fillId="0" borderId="14" xfId="0" applyFont="1" applyFill="1" applyBorder="1" applyAlignment="1">
      <alignment horizontal="left" vertical="distributed" wrapText="1"/>
    </xf>
    <xf numFmtId="0" fontId="19" fillId="0" borderId="15" xfId="0" applyFont="1" applyBorder="1" applyAlignment="1">
      <alignment horizontal="distributed" vertical="center" wrapText="1"/>
    </xf>
    <xf numFmtId="0" fontId="19" fillId="0" borderId="13" xfId="0" applyFont="1" applyBorder="1" applyAlignment="1">
      <alignment horizontal="distributed" vertical="center" wrapText="1"/>
    </xf>
    <xf numFmtId="0" fontId="19" fillId="0" borderId="30" xfId="0" applyFont="1" applyBorder="1" applyAlignment="1">
      <alignment horizontal="distributed" vertical="center" wrapText="1"/>
    </xf>
    <xf numFmtId="176" fontId="19" fillId="17" borderId="1" xfId="42" applyNumberFormat="1" applyFont="1" applyFill="1" applyBorder="1" applyAlignment="1">
      <alignment horizontal="distributed" vertical="center"/>
    </xf>
    <xf numFmtId="176" fontId="19" fillId="17" borderId="69" xfId="42" applyNumberFormat="1" applyFont="1" applyFill="1" applyBorder="1" applyAlignment="1">
      <alignment horizontal="distributed" vertical="center"/>
    </xf>
    <xf numFmtId="176" fontId="19" fillId="17" borderId="68" xfId="42" applyNumberFormat="1" applyFont="1" applyFill="1" applyBorder="1" applyAlignment="1">
      <alignment horizontal="distributed" vertical="center"/>
    </xf>
    <xf numFmtId="0" fontId="19" fillId="17" borderId="1" xfId="0" applyFont="1" applyFill="1" applyBorder="1" applyAlignment="1">
      <alignment horizontal="distributed" vertical="center" wrapText="1"/>
    </xf>
    <xf numFmtId="0" fontId="19" fillId="17" borderId="12" xfId="0" applyFont="1" applyFill="1" applyBorder="1" applyAlignment="1">
      <alignment horizontal="distributed" vertical="center" wrapText="1"/>
    </xf>
    <xf numFmtId="0" fontId="19" fillId="17" borderId="68" xfId="0" applyFont="1" applyFill="1" applyBorder="1" applyAlignment="1">
      <alignment horizontal="distributed" vertical="center" wrapText="1"/>
    </xf>
    <xf numFmtId="0" fontId="19" fillId="17" borderId="70" xfId="0" applyFont="1" applyFill="1" applyBorder="1" applyAlignment="1">
      <alignment horizontal="distributed" vertical="center" wrapText="1"/>
    </xf>
    <xf numFmtId="0" fontId="19" fillId="0" borderId="1" xfId="0" applyFont="1" applyBorder="1" applyAlignment="1">
      <alignment horizontal="distributed" vertical="center"/>
    </xf>
    <xf numFmtId="176" fontId="19" fillId="0" borderId="1" xfId="42" applyNumberFormat="1" applyFont="1" applyBorder="1" applyAlignment="1">
      <alignment horizontal="distributed" vertical="center"/>
    </xf>
    <xf numFmtId="176" fontId="19" fillId="0" borderId="11" xfId="42" applyNumberFormat="1" applyFont="1" applyBorder="1" applyAlignment="1">
      <alignment horizontal="distributed" vertical="center"/>
    </xf>
    <xf numFmtId="176" fontId="19" fillId="17" borderId="67" xfId="42" applyNumberFormat="1" applyFont="1" applyFill="1" applyBorder="1" applyAlignment="1">
      <alignment vertical="center" wrapText="1"/>
    </xf>
    <xf numFmtId="176" fontId="19" fillId="17" borderId="68" xfId="42" applyNumberFormat="1" applyFont="1" applyFill="1" applyBorder="1" applyAlignment="1">
      <alignment vertical="center" wrapText="1"/>
    </xf>
    <xf numFmtId="0" fontId="19" fillId="0" borderId="30" xfId="0" applyFont="1" applyBorder="1" applyAlignment="1">
      <alignment horizontal="distributed" vertical="top" wrapText="1"/>
    </xf>
    <xf numFmtId="0" fontId="19" fillId="0" borderId="15" xfId="0" applyFont="1" applyBorder="1" applyAlignment="1">
      <alignment horizontal="distributed" vertical="top" wrapText="1"/>
    </xf>
    <xf numFmtId="176" fontId="19" fillId="17" borderId="34" xfId="42" applyNumberFormat="1" applyFont="1" applyFill="1" applyBorder="1" applyAlignment="1">
      <alignment vertical="center" wrapText="1"/>
    </xf>
    <xf numFmtId="176" fontId="19" fillId="17" borderId="1" xfId="42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distributed" vertical="center"/>
    </xf>
    <xf numFmtId="0" fontId="11" fillId="0" borderId="29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9" fillId="0" borderId="30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21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wrapText="1" indent="2"/>
    </xf>
    <xf numFmtId="0" fontId="7" fillId="0" borderId="18" xfId="0" applyFont="1" applyBorder="1" applyAlignment="1">
      <alignment horizontal="left" vertical="center" wrapText="1" indent="2"/>
    </xf>
    <xf numFmtId="0" fontId="7" fillId="0" borderId="31" xfId="0" applyFont="1" applyBorder="1" applyAlignment="1">
      <alignment horizontal="left" vertical="center" wrapText="1" indent="2"/>
    </xf>
    <xf numFmtId="176" fontId="19" fillId="17" borderId="45" xfId="42" applyNumberFormat="1" applyFont="1" applyFill="1" applyBorder="1" applyAlignment="1">
      <alignment vertical="center" wrapText="1"/>
    </xf>
    <xf numFmtId="176" fontId="19" fillId="17" borderId="47" xfId="42" applyNumberFormat="1" applyFont="1" applyFill="1" applyBorder="1" applyAlignment="1">
      <alignment vertical="center" wrapText="1"/>
    </xf>
    <xf numFmtId="176" fontId="19" fillId="17" borderId="47" xfId="42" applyNumberFormat="1" applyFont="1" applyFill="1" applyBorder="1" applyAlignment="1">
      <alignment horizontal="distributed" vertical="center"/>
    </xf>
    <xf numFmtId="0" fontId="19" fillId="17" borderId="47" xfId="0" applyFont="1" applyFill="1" applyBorder="1" applyAlignment="1">
      <alignment horizontal="distributed" vertical="center" wrapText="1"/>
    </xf>
    <xf numFmtId="0" fontId="19" fillId="17" borderId="48" xfId="0" applyFont="1" applyFill="1" applyBorder="1" applyAlignment="1">
      <alignment horizontal="distributed" vertical="center" wrapText="1"/>
    </xf>
    <xf numFmtId="176" fontId="20" fillId="0" borderId="29" xfId="42" applyNumberFormat="1" applyFont="1" applyBorder="1" applyAlignment="1">
      <alignment horizontal="center" vertical="center" wrapText="1"/>
    </xf>
    <xf numFmtId="176" fontId="20" fillId="0" borderId="13" xfId="42" applyNumberFormat="1" applyFont="1" applyBorder="1" applyAlignment="1">
      <alignment horizontal="center" vertical="center" wrapText="1"/>
    </xf>
    <xf numFmtId="176" fontId="20" fillId="0" borderId="30" xfId="42" applyNumberFormat="1" applyFont="1" applyBorder="1" applyAlignment="1">
      <alignment horizontal="center" vertical="center" wrapText="1"/>
    </xf>
    <xf numFmtId="176" fontId="20" fillId="0" borderId="28" xfId="42" applyNumberFormat="1" applyFont="1" applyBorder="1" applyAlignment="1">
      <alignment horizontal="center" vertical="center" wrapText="1"/>
    </xf>
    <xf numFmtId="176" fontId="20" fillId="0" borderId="0" xfId="42" applyNumberFormat="1" applyFont="1" applyBorder="1" applyAlignment="1">
      <alignment horizontal="center" vertical="center" wrapText="1"/>
    </xf>
    <xf numFmtId="176" fontId="20" fillId="0" borderId="21" xfId="42" applyNumberFormat="1" applyFont="1" applyBorder="1" applyAlignment="1">
      <alignment horizontal="center" vertical="center" wrapText="1"/>
    </xf>
    <xf numFmtId="176" fontId="20" fillId="0" borderId="17" xfId="42" applyNumberFormat="1" applyFont="1" applyBorder="1" applyAlignment="1">
      <alignment horizontal="center" vertical="center" wrapText="1"/>
    </xf>
    <xf numFmtId="176" fontId="20" fillId="0" borderId="18" xfId="42" applyNumberFormat="1" applyFont="1" applyBorder="1" applyAlignment="1">
      <alignment horizontal="center" vertical="center" wrapText="1"/>
    </xf>
    <xf numFmtId="176" fontId="20" fillId="0" borderId="31" xfId="42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0" xfId="0" applyFont="1" applyAlignment="1">
      <alignment horizontal="distributed"/>
    </xf>
    <xf numFmtId="0" fontId="19" fillId="17" borderId="52" xfId="0" applyFont="1" applyFill="1" applyBorder="1" applyAlignment="1">
      <alignment horizontal="distributed" vertical="center" wrapText="1"/>
    </xf>
    <xf numFmtId="0" fontId="19" fillId="17" borderId="49" xfId="0" applyFont="1" applyFill="1" applyBorder="1" applyAlignment="1">
      <alignment horizontal="distributed" vertical="center" wrapText="1"/>
    </xf>
    <xf numFmtId="0" fontId="19" fillId="17" borderId="22" xfId="0" applyFont="1" applyFill="1" applyBorder="1" applyAlignment="1">
      <alignment horizontal="distributed" vertical="center" wrapText="1"/>
    </xf>
    <xf numFmtId="0" fontId="19" fillId="17" borderId="51" xfId="0" applyFont="1" applyFill="1" applyBorder="1" applyAlignment="1">
      <alignment horizontal="distributed" vertical="center" wrapText="1"/>
    </xf>
    <xf numFmtId="0" fontId="19" fillId="17" borderId="58" xfId="0" applyFont="1" applyFill="1" applyBorder="1" applyAlignment="1">
      <alignment horizontal="distributed" vertical="center" wrapText="1"/>
    </xf>
    <xf numFmtId="0" fontId="19" fillId="17" borderId="59" xfId="0" applyFont="1" applyFill="1" applyBorder="1" applyAlignment="1">
      <alignment horizontal="distributed" vertical="center" wrapText="1"/>
    </xf>
    <xf numFmtId="0" fontId="19" fillId="0" borderId="11" xfId="0" applyFont="1" applyBorder="1" applyAlignment="1">
      <alignment horizontal="distributed" vertical="center"/>
    </xf>
    <xf numFmtId="0" fontId="19" fillId="0" borderId="22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176" fontId="19" fillId="0" borderId="17" xfId="42" applyNumberFormat="1" applyFont="1" applyBorder="1" applyAlignment="1">
      <alignment horizontal="distributed" vertical="center"/>
    </xf>
    <xf numFmtId="176" fontId="19" fillId="0" borderId="18" xfId="42" applyNumberFormat="1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distributed" wrapText="1"/>
    </xf>
    <xf numFmtId="0" fontId="11" fillId="0" borderId="1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26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186" fontId="11" fillId="0" borderId="18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86" fontId="11" fillId="0" borderId="18" xfId="41" applyNumberFormat="1" applyFont="1" applyBorder="1" applyAlignment="1">
      <alignment horizontal="center"/>
      <protection/>
    </xf>
    <xf numFmtId="0" fontId="13" fillId="0" borderId="0" xfId="37" applyFont="1" applyBorder="1" applyAlignment="1">
      <alignment horizontal="center"/>
      <protection/>
    </xf>
    <xf numFmtId="0" fontId="0" fillId="0" borderId="0" xfId="37" applyFont="1" applyAlignment="1" quotePrefix="1">
      <alignment horizontal="center"/>
      <protection/>
    </xf>
    <xf numFmtId="182" fontId="0" fillId="0" borderId="22" xfId="37" applyNumberFormat="1" applyFont="1" applyBorder="1" applyAlignment="1" quotePrefix="1">
      <alignment horizontal="left" vertical="center"/>
      <protection/>
    </xf>
    <xf numFmtId="0" fontId="0" fillId="0" borderId="15" xfId="37" applyFont="1" applyBorder="1" applyAlignment="1">
      <alignment horizontal="center" vertical="center" wrapText="1"/>
      <protection/>
    </xf>
    <xf numFmtId="0" fontId="0" fillId="0" borderId="16" xfId="37" applyFont="1" applyBorder="1" applyAlignment="1">
      <alignment horizontal="center" vertical="center" wrapText="1"/>
      <protection/>
    </xf>
    <xf numFmtId="0" fontId="0" fillId="0" borderId="29" xfId="37" applyFont="1" applyBorder="1" applyAlignment="1" quotePrefix="1">
      <alignment horizontal="center" vertical="center" wrapText="1"/>
      <protection/>
    </xf>
    <xf numFmtId="0" fontId="0" fillId="0" borderId="30" xfId="37" applyFont="1" applyBorder="1" applyAlignment="1" quotePrefix="1">
      <alignment horizontal="center" vertical="center" wrapText="1"/>
      <protection/>
    </xf>
    <xf numFmtId="0" fontId="0" fillId="0" borderId="17" xfId="37" applyFont="1" applyBorder="1" applyAlignment="1" quotePrefix="1">
      <alignment horizontal="center" vertical="center" wrapText="1"/>
      <protection/>
    </xf>
    <xf numFmtId="0" fontId="0" fillId="0" borderId="31" xfId="37" applyFont="1" applyBorder="1" applyAlignment="1" quotePrefix="1">
      <alignment horizontal="center" vertical="center" wrapText="1"/>
      <protection/>
    </xf>
    <xf numFmtId="0" fontId="0" fillId="0" borderId="29" xfId="37" applyFont="1" applyBorder="1" applyAlignment="1" quotePrefix="1">
      <alignment horizontal="center" vertical="center" wrapText="1"/>
      <protection/>
    </xf>
    <xf numFmtId="0" fontId="0" fillId="0" borderId="11" xfId="37" applyFont="1" applyBorder="1" applyAlignment="1" quotePrefix="1">
      <alignment horizontal="left"/>
      <protection/>
    </xf>
    <xf numFmtId="0" fontId="0" fillId="0" borderId="14" xfId="37" applyFont="1" applyBorder="1" applyAlignment="1" quotePrefix="1">
      <alignment horizontal="left"/>
      <protection/>
    </xf>
    <xf numFmtId="0" fontId="0" fillId="0" borderId="11" xfId="37" applyFont="1" applyBorder="1" applyAlignment="1" quotePrefix="1">
      <alignment horizontal="center"/>
      <protection/>
    </xf>
    <xf numFmtId="0" fontId="0" fillId="0" borderId="22" xfId="37" applyFont="1" applyBorder="1" applyAlignment="1" quotePrefix="1">
      <alignment horizontal="center"/>
      <protection/>
    </xf>
    <xf numFmtId="0" fontId="0" fillId="0" borderId="14" xfId="37" applyFont="1" applyBorder="1" applyAlignment="1" quotePrefix="1">
      <alignment horizontal="center"/>
      <protection/>
    </xf>
    <xf numFmtId="177" fontId="0" fillId="0" borderId="18" xfId="37" applyNumberFormat="1" applyFont="1" applyBorder="1" applyAlignment="1" quotePrefix="1">
      <alignment horizontal="center"/>
      <protection/>
    </xf>
    <xf numFmtId="0" fontId="0" fillId="0" borderId="18" xfId="0" applyBorder="1" applyAlignment="1">
      <alignment horizontal="center"/>
    </xf>
    <xf numFmtId="0" fontId="0" fillId="0" borderId="29" xfId="37" applyFont="1" applyBorder="1" applyAlignment="1">
      <alignment horizontal="left"/>
      <protection/>
    </xf>
    <xf numFmtId="0" fontId="0" fillId="0" borderId="30" xfId="37" applyFont="1" applyBorder="1" applyAlignment="1">
      <alignment horizontal="left"/>
      <protection/>
    </xf>
    <xf numFmtId="0" fontId="0" fillId="0" borderId="29" xfId="37" applyFont="1" applyBorder="1" applyAlignment="1">
      <alignment horizontal="distributed" vertical="center" wrapText="1"/>
      <protection/>
    </xf>
    <xf numFmtId="0" fontId="0" fillId="0" borderId="30" xfId="37" applyFont="1" applyBorder="1" applyAlignment="1">
      <alignment horizontal="distributed" vertical="center" wrapText="1"/>
      <protection/>
    </xf>
    <xf numFmtId="0" fontId="0" fillId="0" borderId="17" xfId="37" applyFont="1" applyBorder="1" applyAlignment="1">
      <alignment horizontal="left" indent="1"/>
      <protection/>
    </xf>
    <xf numFmtId="0" fontId="0" fillId="0" borderId="31" xfId="37" applyFont="1" applyBorder="1" applyAlignment="1">
      <alignment horizontal="left" indent="1"/>
      <protection/>
    </xf>
    <xf numFmtId="0" fontId="0" fillId="0" borderId="28" xfId="37" applyFont="1" applyBorder="1" applyAlignment="1">
      <alignment horizontal="distributed"/>
      <protection/>
    </xf>
    <xf numFmtId="0" fontId="0" fillId="0" borderId="21" xfId="37" applyFont="1" applyBorder="1" applyAlignment="1">
      <alignment horizontal="distributed"/>
      <protection/>
    </xf>
    <xf numFmtId="0" fontId="0" fillId="0" borderId="28" xfId="37" applyFont="1" applyBorder="1" applyAlignment="1">
      <alignment horizontal="distributed" vertical="center" wrapText="1"/>
      <protection/>
    </xf>
    <xf numFmtId="0" fontId="0" fillId="0" borderId="21" xfId="37" applyFont="1" applyBorder="1" applyAlignment="1">
      <alignment horizontal="distributed" vertical="center" wrapText="1"/>
      <protection/>
    </xf>
    <xf numFmtId="0" fontId="51" fillId="19" borderId="29" xfId="37" applyFont="1" applyFill="1" applyBorder="1" applyAlignment="1">
      <alignment horizontal="left" wrapText="1"/>
      <protection/>
    </xf>
    <xf numFmtId="0" fontId="51" fillId="19" borderId="30" xfId="37" applyFont="1" applyFill="1" applyBorder="1" applyAlignment="1">
      <alignment horizontal="left" wrapText="1"/>
      <protection/>
    </xf>
    <xf numFmtId="0" fontId="51" fillId="19" borderId="17" xfId="37" applyFont="1" applyFill="1" applyBorder="1" applyAlignment="1">
      <alignment horizontal="left" wrapText="1"/>
      <protection/>
    </xf>
    <xf numFmtId="0" fontId="51" fillId="19" borderId="31" xfId="37" applyFont="1" applyFill="1" applyBorder="1" applyAlignment="1">
      <alignment horizontal="left" wrapText="1"/>
      <protection/>
    </xf>
    <xf numFmtId="0" fontId="34" fillId="0" borderId="29" xfId="37" applyFont="1" applyBorder="1" applyAlignment="1">
      <alignment horizontal="left" wrapText="1"/>
      <protection/>
    </xf>
    <xf numFmtId="0" fontId="34" fillId="0" borderId="13" xfId="37" applyFont="1" applyBorder="1" applyAlignment="1">
      <alignment horizontal="left" wrapText="1"/>
      <protection/>
    </xf>
    <xf numFmtId="0" fontId="34" fillId="0" borderId="30" xfId="37" applyFont="1" applyBorder="1" applyAlignment="1">
      <alignment horizontal="left" wrapText="1"/>
      <protection/>
    </xf>
    <xf numFmtId="0" fontId="34" fillId="0" borderId="17" xfId="37" applyFont="1" applyBorder="1" applyAlignment="1">
      <alignment horizontal="left" wrapText="1"/>
      <protection/>
    </xf>
    <xf numFmtId="0" fontId="34" fillId="0" borderId="18" xfId="37" applyFont="1" applyBorder="1" applyAlignment="1">
      <alignment horizontal="left" wrapText="1"/>
      <protection/>
    </xf>
    <xf numFmtId="0" fontId="34" fillId="0" borderId="31" xfId="37" applyFont="1" applyBorder="1" applyAlignment="1">
      <alignment horizontal="left" wrapText="1"/>
      <protection/>
    </xf>
    <xf numFmtId="0" fontId="0" fillId="0" borderId="28" xfId="37" applyFont="1" applyBorder="1" applyAlignment="1">
      <alignment horizontal="left" vertical="center" wrapText="1"/>
      <protection/>
    </xf>
    <xf numFmtId="0" fontId="0" fillId="0" borderId="21" xfId="37" applyFont="1" applyBorder="1" applyAlignment="1">
      <alignment horizontal="left" vertical="center" wrapText="1"/>
      <protection/>
    </xf>
    <xf numFmtId="0" fontId="0" fillId="0" borderId="11" xfId="37" applyFont="1" applyBorder="1" applyAlignment="1">
      <alignment horizontal="distributed"/>
      <protection/>
    </xf>
    <xf numFmtId="0" fontId="0" fillId="0" borderId="22" xfId="37" applyFont="1" applyBorder="1" applyAlignment="1">
      <alignment horizontal="distributed"/>
      <protection/>
    </xf>
    <xf numFmtId="0" fontId="0" fillId="0" borderId="14" xfId="37" applyFont="1" applyBorder="1" applyAlignment="1">
      <alignment horizontal="distributed"/>
      <protection/>
    </xf>
    <xf numFmtId="0" fontId="0" fillId="0" borderId="17" xfId="37" applyFont="1" applyBorder="1" applyAlignment="1">
      <alignment horizontal="distributed" vertical="center" wrapText="1"/>
      <protection/>
    </xf>
    <xf numFmtId="0" fontId="0" fillId="0" borderId="31" xfId="37" applyFont="1" applyBorder="1" applyAlignment="1">
      <alignment horizontal="distributed" vertical="center" wrapText="1"/>
      <protection/>
    </xf>
    <xf numFmtId="0" fontId="11" fillId="0" borderId="0" xfId="40" applyFont="1" applyAlignment="1">
      <alignment horizontal="justify" vertical="center" wrapText="1"/>
      <protection/>
    </xf>
    <xf numFmtId="0" fontId="11" fillId="0" borderId="0" xfId="40" applyFont="1" applyAlignment="1">
      <alignment horizontal="justify" vertical="top" wrapText="1"/>
      <protection/>
    </xf>
    <xf numFmtId="0" fontId="11" fillId="0" borderId="0" xfId="40" applyFont="1" applyAlignment="1">
      <alignment horizontal="justify" vertical="center"/>
      <protection/>
    </xf>
    <xf numFmtId="0" fontId="19" fillId="0" borderId="1" xfId="40" applyFont="1" applyBorder="1" applyAlignment="1">
      <alignment horizontal="center" vertical="center" wrapText="1"/>
      <protection/>
    </xf>
    <xf numFmtId="0" fontId="19" fillId="0" borderId="1" xfId="40" applyFont="1" applyBorder="1" applyAlignment="1">
      <alignment wrapText="1"/>
      <protection/>
    </xf>
    <xf numFmtId="176" fontId="19" fillId="0" borderId="1" xfId="42" applyNumberFormat="1" applyFont="1" applyBorder="1" applyAlignment="1">
      <alignment wrapText="1"/>
    </xf>
    <xf numFmtId="0" fontId="11" fillId="0" borderId="0" xfId="40" applyFont="1" applyBorder="1" applyAlignment="1">
      <alignment horizontal="justify" vertical="center" wrapText="1"/>
      <protection/>
    </xf>
    <xf numFmtId="0" fontId="11" fillId="0" borderId="13" xfId="40" applyFont="1" applyBorder="1" applyAlignment="1">
      <alignment horizontal="justify" wrapText="1"/>
      <protection/>
    </xf>
    <xf numFmtId="0" fontId="11" fillId="0" borderId="1" xfId="40" applyFont="1" applyBorder="1" applyAlignment="1">
      <alignment wrapText="1"/>
      <protection/>
    </xf>
    <xf numFmtId="177" fontId="11" fillId="0" borderId="18" xfId="40" applyNumberFormat="1" applyFont="1" applyBorder="1" applyAlignment="1">
      <alignment horizontal="center" wrapText="1"/>
      <protection/>
    </xf>
    <xf numFmtId="183" fontId="19" fillId="0" borderId="22" xfId="40" applyNumberFormat="1" applyFont="1" applyBorder="1" applyAlignment="1">
      <alignment horizontal="left" vertical="center" wrapText="1"/>
      <protection/>
    </xf>
    <xf numFmtId="0" fontId="19" fillId="0" borderId="1" xfId="40" applyFont="1" applyBorder="1" applyAlignment="1">
      <alignment vertical="center" wrapText="1"/>
      <protection/>
    </xf>
    <xf numFmtId="0" fontId="26" fillId="0" borderId="0" xfId="40" applyFont="1" applyAlignment="1">
      <alignment horizontal="center" wrapText="1"/>
      <protection/>
    </xf>
    <xf numFmtId="0" fontId="7" fillId="0" borderId="11" xfId="41" applyFont="1" applyBorder="1" applyAlignment="1">
      <alignment horizontal="distributed" vertical="center" wrapText="1"/>
      <protection/>
    </xf>
    <xf numFmtId="0" fontId="7" fillId="0" borderId="14" xfId="41" applyFont="1" applyBorder="1" applyAlignment="1">
      <alignment horizontal="distributed" vertical="center" wrapText="1"/>
      <protection/>
    </xf>
    <xf numFmtId="0" fontId="7" fillId="0" borderId="29" xfId="41" applyFont="1" applyBorder="1" applyAlignment="1">
      <alignment horizontal="distributed" vertical="center" wrapText="1"/>
      <protection/>
    </xf>
    <xf numFmtId="0" fontId="7" fillId="0" borderId="30" xfId="41" applyFont="1" applyBorder="1" applyAlignment="1">
      <alignment horizontal="distributed" vertical="center" wrapText="1"/>
      <protection/>
    </xf>
    <xf numFmtId="0" fontId="7" fillId="0" borderId="28" xfId="41" applyFont="1" applyBorder="1" applyAlignment="1">
      <alignment horizontal="distributed" vertical="center" wrapText="1"/>
      <protection/>
    </xf>
    <xf numFmtId="0" fontId="7" fillId="0" borderId="21" xfId="41" applyFont="1" applyBorder="1" applyAlignment="1">
      <alignment horizontal="distributed" vertical="center" wrapText="1"/>
      <protection/>
    </xf>
    <xf numFmtId="0" fontId="7" fillId="0" borderId="17" xfId="41" applyFont="1" applyBorder="1" applyAlignment="1">
      <alignment horizontal="distributed" vertical="center" wrapText="1"/>
      <protection/>
    </xf>
    <xf numFmtId="0" fontId="7" fillId="0" borderId="31" xfId="41" applyFont="1" applyBorder="1" applyAlignment="1">
      <alignment horizontal="distributed" vertical="center" wrapText="1"/>
      <protection/>
    </xf>
    <xf numFmtId="0" fontId="19" fillId="0" borderId="1" xfId="38" applyFont="1" applyBorder="1" applyAlignment="1">
      <alignment horizontal="distributed"/>
      <protection/>
    </xf>
    <xf numFmtId="3" fontId="7" fillId="0" borderId="11" xfId="38" applyNumberFormat="1" applyFont="1" applyFill="1" applyBorder="1" applyAlignment="1">
      <alignment horizontal="distributed" vertical="center"/>
      <protection/>
    </xf>
    <xf numFmtId="3" fontId="7" fillId="0" borderId="14" xfId="38" applyNumberFormat="1" applyFont="1" applyFill="1" applyBorder="1" applyAlignment="1">
      <alignment horizontal="distributed" vertical="center"/>
      <protection/>
    </xf>
    <xf numFmtId="0" fontId="7" fillId="0" borderId="29" xfId="41" applyFont="1" applyBorder="1">
      <alignment/>
      <protection/>
    </xf>
    <xf numFmtId="0" fontId="7" fillId="0" borderId="30" xfId="41" applyFont="1" applyBorder="1">
      <alignment/>
      <protection/>
    </xf>
    <xf numFmtId="0" fontId="7" fillId="0" borderId="17" xfId="41" applyFont="1" applyBorder="1">
      <alignment/>
      <protection/>
    </xf>
    <xf numFmtId="0" fontId="7" fillId="0" borderId="31" xfId="41" applyFont="1" applyBorder="1">
      <alignment/>
      <protection/>
    </xf>
    <xf numFmtId="0" fontId="22" fillId="0" borderId="13" xfId="41" applyFont="1" applyBorder="1" applyAlignment="1">
      <alignment horizontal="center"/>
      <protection/>
    </xf>
    <xf numFmtId="0" fontId="9" fillId="0" borderId="1" xfId="41" applyFont="1" applyBorder="1" applyAlignment="1">
      <alignment horizontal="distributed" vertical="center" wrapText="1"/>
      <protection/>
    </xf>
    <xf numFmtId="0" fontId="11" fillId="0" borderId="0" xfId="41" applyFont="1" applyAlignment="1">
      <alignment horizontal="center" vertical="center"/>
      <protection/>
    </xf>
    <xf numFmtId="0" fontId="7" fillId="0" borderId="1" xfId="41" applyFont="1" applyBorder="1" applyAlignment="1">
      <alignment vertical="top" wrapText="1"/>
      <protection/>
    </xf>
    <xf numFmtId="0" fontId="7" fillId="0" borderId="22" xfId="41" applyFont="1" applyBorder="1" applyAlignment="1">
      <alignment horizontal="distributed" vertical="center" wrapText="1"/>
      <protection/>
    </xf>
    <xf numFmtId="0" fontId="7" fillId="0" borderId="1" xfId="41" applyFont="1" applyBorder="1" applyAlignment="1">
      <alignment horizontal="distributed" vertical="center" wrapText="1"/>
      <protection/>
    </xf>
    <xf numFmtId="0" fontId="21" fillId="0" borderId="1" xfId="41" applyFont="1" applyBorder="1" applyAlignment="1">
      <alignment horizontal="distributed" vertical="center" wrapText="1"/>
      <protection/>
    </xf>
    <xf numFmtId="0" fontId="7" fillId="0" borderId="13" xfId="41" applyFont="1" applyBorder="1" applyAlignment="1">
      <alignment horizontal="distributed" vertical="center" wrapText="1"/>
      <protection/>
    </xf>
    <xf numFmtId="0" fontId="7" fillId="0" borderId="18" xfId="41" applyFont="1" applyBorder="1" applyAlignment="1">
      <alignment horizontal="distributed" vertical="center" wrapText="1"/>
      <protection/>
    </xf>
    <xf numFmtId="0" fontId="19" fillId="0" borderId="29" xfId="41" applyFont="1" applyBorder="1" applyAlignment="1">
      <alignment vertical="top" wrapText="1"/>
      <protection/>
    </xf>
    <xf numFmtId="0" fontId="19" fillId="0" borderId="13" xfId="41" applyFont="1" applyBorder="1" applyAlignment="1">
      <alignment vertical="top" wrapText="1"/>
      <protection/>
    </xf>
    <xf numFmtId="0" fontId="19" fillId="0" borderId="30" xfId="41" applyFont="1" applyBorder="1" applyAlignment="1">
      <alignment vertical="top" wrapText="1"/>
      <protection/>
    </xf>
    <xf numFmtId="0" fontId="19" fillId="0" borderId="28" xfId="41" applyFont="1" applyBorder="1" applyAlignment="1">
      <alignment vertical="top" wrapText="1"/>
      <protection/>
    </xf>
    <xf numFmtId="0" fontId="19" fillId="0" borderId="0" xfId="41" applyFont="1" applyBorder="1" applyAlignment="1">
      <alignment vertical="top" wrapText="1"/>
      <protection/>
    </xf>
    <xf numFmtId="0" fontId="19" fillId="0" borderId="21" xfId="41" applyFont="1" applyBorder="1" applyAlignment="1">
      <alignment vertical="top" wrapText="1"/>
      <protection/>
    </xf>
    <xf numFmtId="0" fontId="19" fillId="0" borderId="17" xfId="41" applyFont="1" applyBorder="1" applyAlignment="1">
      <alignment vertical="top" wrapText="1"/>
      <protection/>
    </xf>
    <xf numFmtId="0" fontId="19" fillId="0" borderId="18" xfId="41" applyFont="1" applyBorder="1" applyAlignment="1">
      <alignment vertical="top" wrapText="1"/>
      <protection/>
    </xf>
    <xf numFmtId="0" fontId="19" fillId="0" borderId="31" xfId="41" applyFont="1" applyBorder="1" applyAlignment="1">
      <alignment vertical="top" wrapText="1"/>
      <protection/>
    </xf>
    <xf numFmtId="0" fontId="19" fillId="0" borderId="1" xfId="41" applyFont="1" applyFill="1" applyBorder="1" applyAlignment="1">
      <alignment horizontal="distributed" vertical="center"/>
      <protection/>
    </xf>
    <xf numFmtId="0" fontId="11" fillId="0" borderId="1" xfId="38" applyFont="1" applyBorder="1" applyAlignment="1">
      <alignment horizontal="distributed" vertical="center"/>
      <protection/>
    </xf>
    <xf numFmtId="3" fontId="11" fillId="0" borderId="1" xfId="38" applyNumberFormat="1" applyFont="1" applyFill="1" applyBorder="1" applyAlignment="1">
      <alignment horizontal="distributed" vertical="center"/>
      <protection/>
    </xf>
    <xf numFmtId="3" fontId="7" fillId="0" borderId="1" xfId="38" applyNumberFormat="1" applyFont="1" applyFill="1" applyBorder="1" applyAlignment="1">
      <alignment horizontal="distributed" vertical="center"/>
      <protection/>
    </xf>
    <xf numFmtId="178" fontId="20" fillId="0" borderId="29" xfId="41" applyNumberFormat="1" applyFont="1" applyBorder="1" applyAlignment="1">
      <alignment horizontal="center" vertical="center" wrapText="1"/>
      <protection/>
    </xf>
    <xf numFmtId="0" fontId="20" fillId="0" borderId="13" xfId="41" applyFont="1" applyBorder="1" applyAlignment="1">
      <alignment horizontal="center" vertical="center" wrapText="1"/>
      <protection/>
    </xf>
    <xf numFmtId="0" fontId="20" fillId="0" borderId="30" xfId="41" applyFont="1" applyBorder="1" applyAlignment="1">
      <alignment horizontal="center" vertical="center" wrapText="1"/>
      <protection/>
    </xf>
    <xf numFmtId="0" fontId="20" fillId="0" borderId="28" xfId="41" applyFont="1" applyBorder="1" applyAlignment="1">
      <alignment horizontal="center" vertical="center" wrapText="1"/>
      <protection/>
    </xf>
    <xf numFmtId="0" fontId="20" fillId="0" borderId="0" xfId="41" applyFont="1" applyBorder="1" applyAlignment="1">
      <alignment horizontal="center" vertical="center" wrapText="1"/>
      <protection/>
    </xf>
    <xf numFmtId="0" fontId="20" fillId="0" borderId="21" xfId="41" applyFont="1" applyBorder="1" applyAlignment="1">
      <alignment horizontal="center" vertical="center" wrapText="1"/>
      <protection/>
    </xf>
    <xf numFmtId="0" fontId="20" fillId="0" borderId="17" xfId="41" applyFont="1" applyBorder="1" applyAlignment="1">
      <alignment horizontal="center" vertical="center" wrapText="1"/>
      <protection/>
    </xf>
    <xf numFmtId="0" fontId="20" fillId="0" borderId="18" xfId="41" applyFont="1" applyBorder="1" applyAlignment="1">
      <alignment horizontal="center" vertical="center" wrapText="1"/>
      <protection/>
    </xf>
    <xf numFmtId="0" fontId="20" fillId="0" borderId="31" xfId="41" applyFont="1" applyBorder="1" applyAlignment="1">
      <alignment horizontal="center" vertical="center" wrapText="1"/>
      <protection/>
    </xf>
    <xf numFmtId="0" fontId="19" fillId="0" borderId="29" xfId="41" applyFont="1" applyBorder="1" applyAlignment="1">
      <alignment horizontal="left" vertical="center"/>
      <protection/>
    </xf>
    <xf numFmtId="0" fontId="19" fillId="0" borderId="13" xfId="41" applyFont="1" applyBorder="1" applyAlignment="1">
      <alignment horizontal="left" vertical="center"/>
      <protection/>
    </xf>
    <xf numFmtId="0" fontId="19" fillId="0" borderId="30" xfId="41" applyFont="1" applyBorder="1" applyAlignment="1">
      <alignment horizontal="left" vertical="center"/>
      <protection/>
    </xf>
    <xf numFmtId="0" fontId="19" fillId="0" borderId="28" xfId="41" applyFont="1" applyBorder="1" applyAlignment="1">
      <alignment horizontal="left" vertical="center" indent="2"/>
      <protection/>
    </xf>
    <xf numFmtId="0" fontId="19" fillId="0" borderId="0" xfId="41" applyFont="1" applyBorder="1" applyAlignment="1">
      <alignment horizontal="left" vertical="center" indent="2"/>
      <protection/>
    </xf>
    <xf numFmtId="0" fontId="19" fillId="0" borderId="21" xfId="41" applyFont="1" applyBorder="1" applyAlignment="1">
      <alignment horizontal="left" vertical="center" indent="2"/>
      <protection/>
    </xf>
    <xf numFmtId="0" fontId="11" fillId="0" borderId="17" xfId="41" applyFont="1" applyBorder="1" applyAlignment="1">
      <alignment horizontal="left" vertical="center" indent="4"/>
      <protection/>
    </xf>
    <xf numFmtId="0" fontId="11" fillId="0" borderId="18" xfId="41" applyFont="1" applyBorder="1" applyAlignment="1">
      <alignment horizontal="left" vertical="center" indent="4"/>
      <protection/>
    </xf>
    <xf numFmtId="0" fontId="11" fillId="0" borderId="31" xfId="41" applyFont="1" applyBorder="1" applyAlignment="1">
      <alignment horizontal="left" vertical="center" indent="4"/>
      <protection/>
    </xf>
    <xf numFmtId="0" fontId="21" fillId="0" borderId="29" xfId="41" applyFont="1" applyBorder="1" applyAlignment="1">
      <alignment horizontal="distributed" vertical="center" wrapText="1"/>
      <protection/>
    </xf>
    <xf numFmtId="0" fontId="21" fillId="0" borderId="13" xfId="41" applyFont="1" applyBorder="1" applyAlignment="1">
      <alignment horizontal="distributed" vertical="center" wrapText="1"/>
      <protection/>
    </xf>
    <xf numFmtId="0" fontId="21" fillId="0" borderId="30" xfId="41" applyFont="1" applyBorder="1" applyAlignment="1">
      <alignment horizontal="distributed" vertical="center" wrapText="1"/>
      <protection/>
    </xf>
    <xf numFmtId="0" fontId="21" fillId="0" borderId="28" xfId="41" applyFont="1" applyBorder="1" applyAlignment="1">
      <alignment horizontal="distributed" vertical="center" wrapText="1"/>
      <protection/>
    </xf>
    <xf numFmtId="0" fontId="21" fillId="0" borderId="0" xfId="41" applyFont="1" applyBorder="1" applyAlignment="1">
      <alignment horizontal="distributed" vertical="center" wrapText="1"/>
      <protection/>
    </xf>
    <xf numFmtId="0" fontId="21" fillId="0" borderId="21" xfId="41" applyFont="1" applyBorder="1" applyAlignment="1">
      <alignment horizontal="distributed" vertical="center" wrapText="1"/>
      <protection/>
    </xf>
    <xf numFmtId="0" fontId="21" fillId="0" borderId="17" xfId="41" applyFont="1" applyBorder="1" applyAlignment="1">
      <alignment horizontal="distributed" vertical="center" wrapText="1"/>
      <protection/>
    </xf>
    <xf numFmtId="0" fontId="21" fillId="0" borderId="18" xfId="41" applyFont="1" applyBorder="1" applyAlignment="1">
      <alignment horizontal="distributed" vertical="center" wrapText="1"/>
      <protection/>
    </xf>
    <xf numFmtId="0" fontId="21" fillId="0" borderId="31" xfId="41" applyFont="1" applyBorder="1" applyAlignment="1">
      <alignment horizontal="distributed" vertical="center" wrapText="1"/>
      <protection/>
    </xf>
    <xf numFmtId="178" fontId="11" fillId="0" borderId="1" xfId="41" applyNumberFormat="1" applyFont="1" applyFill="1" applyBorder="1" applyAlignment="1">
      <alignment horizontal="distributed" vertical="center"/>
      <protection/>
    </xf>
    <xf numFmtId="3" fontId="7" fillId="0" borderId="1" xfId="38" applyNumberFormat="1" applyFont="1" applyFill="1" applyBorder="1" applyAlignment="1">
      <alignment horizontal="left" vertical="center" wrapText="1"/>
      <protection/>
    </xf>
    <xf numFmtId="0" fontId="11" fillId="0" borderId="71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72" xfId="0" applyFont="1" applyBorder="1" applyAlignment="1">
      <alignment vertical="center" wrapText="1"/>
    </xf>
    <xf numFmtId="0" fontId="11" fillId="0" borderId="73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71" xfId="0" applyFont="1" applyBorder="1" applyAlignment="1">
      <alignment horizontal="distributed" wrapText="1"/>
    </xf>
    <xf numFmtId="0" fontId="11" fillId="0" borderId="23" xfId="0" applyFont="1" applyBorder="1" applyAlignment="1">
      <alignment horizontal="distributed" wrapText="1"/>
    </xf>
    <xf numFmtId="0" fontId="11" fillId="0" borderId="24" xfId="0" applyFont="1" applyBorder="1" applyAlignment="1">
      <alignment horizontal="distributed" wrapText="1"/>
    </xf>
    <xf numFmtId="0" fontId="11" fillId="0" borderId="71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distributed" vertical="center" wrapText="1"/>
    </xf>
    <xf numFmtId="0" fontId="11" fillId="0" borderId="24" xfId="0" applyFont="1" applyBorder="1" applyAlignment="1">
      <alignment horizontal="distributed" vertical="center" wrapText="1"/>
    </xf>
    <xf numFmtId="0" fontId="19" fillId="0" borderId="0" xfId="0" applyFont="1" applyAlignment="1">
      <alignment horizontal="center" wrapText="1"/>
    </xf>
    <xf numFmtId="0" fontId="19" fillId="0" borderId="44" xfId="0" applyFont="1" applyBorder="1" applyAlignment="1">
      <alignment horizontal="center" wrapText="1"/>
    </xf>
    <xf numFmtId="0" fontId="11" fillId="0" borderId="54" xfId="0" applyFont="1" applyBorder="1" applyAlignment="1">
      <alignment horizontal="distributed" wrapText="1"/>
    </xf>
    <xf numFmtId="0" fontId="11" fillId="0" borderId="55" xfId="0" applyFont="1" applyBorder="1" applyAlignment="1">
      <alignment horizontal="distributed" wrapText="1"/>
    </xf>
    <xf numFmtId="0" fontId="11" fillId="0" borderId="56" xfId="0" applyFont="1" applyBorder="1" applyAlignment="1">
      <alignment horizontal="distributed" wrapText="1"/>
    </xf>
    <xf numFmtId="0" fontId="11" fillId="0" borderId="72" xfId="0" applyFont="1" applyBorder="1" applyAlignment="1">
      <alignment horizontal="distributed" wrapText="1"/>
    </xf>
    <xf numFmtId="0" fontId="11" fillId="0" borderId="73" xfId="0" applyFont="1" applyBorder="1" applyAlignment="1">
      <alignment horizontal="distributed" wrapText="1"/>
    </xf>
    <xf numFmtId="0" fontId="11" fillId="0" borderId="43" xfId="0" applyFont="1" applyBorder="1" applyAlignment="1">
      <alignment horizontal="distributed" wrapText="1"/>
    </xf>
    <xf numFmtId="0" fontId="11" fillId="0" borderId="26" xfId="0" applyFont="1" applyBorder="1" applyAlignment="1">
      <alignment horizontal="distributed" wrapText="1"/>
    </xf>
    <xf numFmtId="0" fontId="11" fillId="0" borderId="72" xfId="0" applyFont="1" applyBorder="1" applyAlignment="1">
      <alignment vertical="top" wrapText="1"/>
    </xf>
    <xf numFmtId="0" fontId="11" fillId="0" borderId="74" xfId="0" applyFont="1" applyBorder="1" applyAlignment="1">
      <alignment vertical="top" wrapText="1"/>
    </xf>
    <xf numFmtId="0" fontId="11" fillId="0" borderId="73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5" xfId="0" applyFont="1" applyBorder="1" applyAlignment="1">
      <alignment vertical="top" wrapText="1"/>
    </xf>
    <xf numFmtId="176" fontId="11" fillId="0" borderId="71" xfId="42" applyNumberFormat="1" applyFont="1" applyBorder="1" applyAlignment="1">
      <alignment horizontal="center" vertical="center" wrapText="1"/>
    </xf>
    <xf numFmtId="176" fontId="11" fillId="0" borderId="23" xfId="42" applyNumberFormat="1" applyFont="1" applyBorder="1" applyAlignment="1">
      <alignment horizontal="center" vertical="center" wrapText="1"/>
    </xf>
    <xf numFmtId="176" fontId="11" fillId="0" borderId="24" xfId="42" applyNumberFormat="1" applyFont="1" applyBorder="1" applyAlignment="1">
      <alignment horizontal="center" vertical="center" wrapText="1"/>
    </xf>
    <xf numFmtId="176" fontId="11" fillId="0" borderId="54" xfId="42" applyNumberFormat="1" applyFont="1" applyBorder="1" applyAlignment="1">
      <alignment wrapText="1"/>
    </xf>
    <xf numFmtId="176" fontId="11" fillId="0" borderId="55" xfId="42" applyNumberFormat="1" applyFont="1" applyBorder="1" applyAlignment="1">
      <alignment wrapText="1"/>
    </xf>
    <xf numFmtId="176" fontId="11" fillId="0" borderId="56" xfId="42" applyNumberFormat="1" applyFont="1" applyBorder="1" applyAlignment="1">
      <alignment wrapText="1"/>
    </xf>
    <xf numFmtId="0" fontId="11" fillId="0" borderId="42" xfId="0" applyFont="1" applyBorder="1" applyAlignment="1">
      <alignment horizontal="distributed" wrapText="1"/>
    </xf>
    <xf numFmtId="0" fontId="11" fillId="0" borderId="25" xfId="0" applyFont="1" applyBorder="1" applyAlignment="1">
      <alignment horizontal="distributed" wrapText="1"/>
    </xf>
    <xf numFmtId="0" fontId="9" fillId="0" borderId="0" xfId="0" applyFont="1" applyAlignment="1">
      <alignment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11" xfId="0" applyFont="1" applyBorder="1" applyAlignment="1">
      <alignment horizontal="distributed"/>
    </xf>
    <xf numFmtId="0" fontId="19" fillId="0" borderId="22" xfId="0" applyFont="1" applyBorder="1" applyAlignment="1">
      <alignment horizontal="distributed"/>
    </xf>
    <xf numFmtId="0" fontId="19" fillId="0" borderId="14" xfId="0" applyFont="1" applyBorder="1" applyAlignment="1">
      <alignment horizontal="distributed"/>
    </xf>
    <xf numFmtId="0" fontId="19" fillId="0" borderId="17" xfId="0" applyFont="1" applyBorder="1" applyAlignment="1">
      <alignment horizontal="left" vertical="center" indent="2"/>
    </xf>
    <xf numFmtId="0" fontId="19" fillId="0" borderId="18" xfId="0" applyFont="1" applyBorder="1" applyAlignment="1">
      <alignment horizontal="left" vertical="center" indent="2"/>
    </xf>
    <xf numFmtId="0" fontId="19" fillId="0" borderId="31" xfId="0" applyFont="1" applyBorder="1" applyAlignment="1">
      <alignment horizontal="left" vertical="center" indent="2"/>
    </xf>
    <xf numFmtId="0" fontId="11" fillId="17" borderId="42" xfId="0" applyFont="1" applyFill="1" applyBorder="1" applyAlignment="1">
      <alignment horizontal="center" wrapText="1"/>
    </xf>
    <xf numFmtId="0" fontId="11" fillId="17" borderId="0" xfId="0" applyFont="1" applyFill="1" applyAlignment="1">
      <alignment horizontal="center" wrapText="1"/>
    </xf>
    <xf numFmtId="0" fontId="0" fillId="0" borderId="1" xfId="0" applyBorder="1" applyAlignment="1">
      <alignment horizontal="distributed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6" fontId="11" fillId="0" borderId="1" xfId="42" applyNumberFormat="1" applyFont="1" applyBorder="1" applyAlignment="1">
      <alignment/>
    </xf>
    <xf numFmtId="0" fontId="11" fillId="0" borderId="1" xfId="0" applyFont="1" applyBorder="1" applyAlignment="1" quotePrefix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distributed"/>
    </xf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horizontal="distributed"/>
    </xf>
    <xf numFmtId="0" fontId="29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184" fontId="11" fillId="0" borderId="0" xfId="41" applyNumberFormat="1" applyFont="1">
      <alignment/>
      <protection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_96學年度第2學期註冊費" xfId="38"/>
    <cellStyle name="一般_Sheet1" xfId="39"/>
    <cellStyle name="一般_支出機關分攤表" xfId="40"/>
    <cellStyle name="一般_粘貼憑證" xfId="41"/>
    <cellStyle name="Comma" xfId="42"/>
    <cellStyle name="千分位 2" xfId="43"/>
    <cellStyle name="Comma [0]" xfId="44"/>
    <cellStyle name="千分位[0] 2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</xdr:row>
      <xdr:rowOff>0</xdr:rowOff>
    </xdr:from>
    <xdr:to>
      <xdr:col>21</xdr:col>
      <xdr:colOff>0</xdr:colOff>
      <xdr:row>36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268325" y="876300"/>
          <a:ext cx="0" cy="85820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12700" tIns="12700" rIns="12700" bIns="12700" vert="wordArtVertRtl"/>
        <a:p>
          <a:pPr algn="l">
            <a:defRPr/>
          </a:pPr>
          <a:r>
            <a:rPr lang="en-US" cap="none" sz="1400" b="1" i="0" u="none" baseline="0"/>
            <a:t>：             </a:t>
          </a:r>
          <a:r>
            <a:rPr lang="en-US" cap="none" sz="1400" b="0" i="0" u="none" baseline="0"/>
            <a:t>申請(承辦人)</a:t>
          </a:r>
          <a:r>
            <a:rPr lang="en-US" cap="none" sz="1400" b="1" i="0" u="none" baseline="0"/>
            <a:t>：</a:t>
          </a:r>
          <a:r>
            <a:rPr lang="en-US" cap="none" sz="1200" b="0" i="0" u="none" baseline="0"/>
            <a:t>
</a:t>
          </a:r>
          <a:r>
            <a:rPr lang="en-US" cap="none" sz="1200" b="1" i="0" u="none" baseline="0"/>
            <a:t> </a:t>
          </a:r>
          <a:r>
            <a:rPr lang="en-US" cap="none" sz="1200" b="0" i="0" u="none" baseline="0"/>
            <a:t>
</a:t>
          </a:r>
          <a:r>
            <a:rPr lang="en-US" cap="none" sz="1200" b="0" i="0" u="none" baseline="0"/>
            <a:t> </a:t>
          </a:r>
          <a:r>
            <a:rPr lang="en-US" cap="none" sz="1200" b="0" i="0" u="none" baseline="0"/>
            <a:t>
</a:t>
          </a:r>
          <a:r>
            <a:rPr lang="en-US" cap="none" sz="1200" b="0" i="0" u="none" baseline="0"/>
            <a:t> </a:t>
          </a:r>
          <a:r>
            <a:rPr lang="en-US" cap="none" sz="1200" b="0" i="0" u="none" baseline="0"/>
            <a:t>
</a:t>
          </a:r>
          <a:r>
            <a:rPr lang="en-US" cap="none" sz="1200" b="0" i="0" u="none" baseline="0"/>
            <a:t> </a:t>
          </a:r>
          <a:r>
            <a:rPr lang="en-US" cap="none" sz="1200" b="0" i="0" u="none" baseline="0"/>
            <a:t>
</a:t>
          </a: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18</xdr:row>
      <xdr:rowOff>85725</xdr:rowOff>
    </xdr:from>
    <xdr:to>
      <xdr:col>21</xdr:col>
      <xdr:colOff>9525</xdr:colOff>
      <xdr:row>18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723900" y="482917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85725</xdr:rowOff>
    </xdr:from>
    <xdr:to>
      <xdr:col>21</xdr:col>
      <xdr:colOff>9525</xdr:colOff>
      <xdr:row>18</xdr:row>
      <xdr:rowOff>104775</xdr:rowOff>
    </xdr:to>
    <xdr:sp>
      <xdr:nvSpPr>
        <xdr:cNvPr id="2" name="Line 1"/>
        <xdr:cNvSpPr>
          <a:spLocks/>
        </xdr:cNvSpPr>
      </xdr:nvSpPr>
      <xdr:spPr>
        <a:xfrm flipV="1">
          <a:off x="723900" y="482917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</xdr:row>
      <xdr:rowOff>0</xdr:rowOff>
    </xdr:from>
    <xdr:to>
      <xdr:col>21</xdr:col>
      <xdr:colOff>0</xdr:colOff>
      <xdr:row>36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268325" y="876300"/>
          <a:ext cx="0" cy="85820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12700" tIns="12700" rIns="12700" bIns="12700" vert="wordArtVertRtl"/>
        <a:p>
          <a:pPr algn="l">
            <a:defRPr/>
          </a:pPr>
          <a:r>
            <a:rPr lang="en-US" cap="none" sz="1400" b="1" i="0" u="none" baseline="0"/>
            <a:t>：             </a:t>
          </a:r>
          <a:r>
            <a:rPr lang="en-US" cap="none" sz="1400" b="0" i="0" u="none" baseline="0"/>
            <a:t>申請(承辦人)</a:t>
          </a:r>
          <a:r>
            <a:rPr lang="en-US" cap="none" sz="1400" b="1" i="0" u="none" baseline="0"/>
            <a:t>：</a:t>
          </a:r>
          <a:r>
            <a:rPr lang="en-US" cap="none" sz="1200" b="0" i="0" u="none" baseline="0"/>
            <a:t>
</a:t>
          </a:r>
          <a:r>
            <a:rPr lang="en-US" cap="none" sz="1200" b="1" i="0" u="none" baseline="0"/>
            <a:t> </a:t>
          </a:r>
          <a:r>
            <a:rPr lang="en-US" cap="none" sz="1200" b="0" i="0" u="none" baseline="0"/>
            <a:t>
</a:t>
          </a:r>
          <a:r>
            <a:rPr lang="en-US" cap="none" sz="1200" b="0" i="0" u="none" baseline="0"/>
            <a:t> </a:t>
          </a:r>
          <a:r>
            <a:rPr lang="en-US" cap="none" sz="1200" b="0" i="0" u="none" baseline="0"/>
            <a:t>
</a:t>
          </a:r>
          <a:r>
            <a:rPr lang="en-US" cap="none" sz="1200" b="0" i="0" u="none" baseline="0"/>
            <a:t> </a:t>
          </a:r>
          <a:r>
            <a:rPr lang="en-US" cap="none" sz="1200" b="0" i="0" u="none" baseline="0"/>
            <a:t>
</a:t>
          </a:r>
          <a:r>
            <a:rPr lang="en-US" cap="none" sz="1200" b="0" i="0" u="none" baseline="0"/>
            <a:t> </a:t>
          </a:r>
          <a:r>
            <a:rPr lang="en-US" cap="none" sz="1200" b="0" i="0" u="none" baseline="0"/>
            <a:t>
</a:t>
          </a: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89&#38928;&#31639;\89&#22283;&#20013;&#20154;&#26989;&#32147;&#36027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3433;&#20013;\&#31896;&#36028;&#24977;&#356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  <sheetName val="Sheet3"/>
      <sheetName val="比較"/>
      <sheetName val="總表"/>
      <sheetName val="線性關係"/>
      <sheetName val="1-3款"/>
      <sheetName val="1-3款(人數)"/>
      <sheetName val="1-1.5"/>
      <sheetName val="1.0~1.5倍(人數)"/>
      <sheetName val="1.5-2.5"/>
      <sheetName val="1.5~2.5倍(人數)"/>
      <sheetName val="92.4-93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憑證紙健保"/>
      <sheetName val="請示單第二外語"/>
      <sheetName val="請示單退撫"/>
      <sheetName val="請示單代導師"/>
      <sheetName val="請示單公保"/>
      <sheetName val="請示單健保"/>
      <sheetName val="請示單勞保"/>
      <sheetName val="請示單"/>
      <sheetName val="暫付款"/>
      <sheetName val="憑證紙"/>
      <sheetName val="憑證紙領據"/>
      <sheetName val="憑證紙鐘點"/>
      <sheetName val="憑證紙鐘點樂隊"/>
      <sheetName val="經費公保"/>
      <sheetName val="經費勞保"/>
      <sheetName val="經費健保 (2)"/>
      <sheetName val="經費代導師"/>
      <sheetName val="經費健保"/>
      <sheetName val="經費結案1"/>
      <sheetName val="經費結案"/>
      <sheetName val="請示單 (6)"/>
      <sheetName val="請示單 (5)"/>
      <sheetName val="請示單 (4)"/>
      <sheetName val="請示單 (3)"/>
      <sheetName val="請示單 (2)"/>
      <sheetName val="憑證紙--補助 (6)"/>
      <sheetName val="憑證紙--補助 (5)"/>
      <sheetName val="憑證紙--補助 (4)"/>
      <sheetName val="憑證紙--補助 (3)"/>
      <sheetName val="憑證紙--補助 (2)"/>
      <sheetName val="憑證紙-寒輔鐘點"/>
      <sheetName val="憑證紙-廚工薪資"/>
      <sheetName val="憑證紙-考績"/>
      <sheetName val="憑證紙-教職員薪資"/>
      <sheetName val="憑證紙--司機警衛等薪資"/>
      <sheetName val="憑證紙-兼課 "/>
      <sheetName val="憑證紙-補校兼課"/>
      <sheetName val="憑證紙-特教助理"/>
      <sheetName val="請示單--公文"/>
      <sheetName val="請示單 --利息"/>
      <sheetName val="憑證紙-公文"/>
      <sheetName val="憑證紙 (2)"/>
      <sheetName val="憑證紙--各科"/>
      <sheetName val="憑證紙--補助"/>
      <sheetName val="憑證紙--課輔鐘點費"/>
      <sheetName val="憑證紙--電費"/>
      <sheetName val="憑證紙--勞退"/>
      <sheetName val="憑證紙--健保 "/>
      <sheetName val="憑證紙--勞保"/>
      <sheetName val="憑證紙--退撫基金"/>
      <sheetName val="憑證紙--公保"/>
      <sheetName val="憑證紙--勞退舊制"/>
      <sheetName val="憑證紙--財產 (2)"/>
      <sheetName val="憑證紙--財產 (3)"/>
      <sheetName val="憑證紙--離職儲金本金"/>
      <sheetName val="憑證紙--離職儲金利息"/>
      <sheetName val="憑證紙領據 (2)"/>
      <sheetName val="經費結案2 (2)"/>
      <sheetName val="經費結案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1"/>
  <sheetViews>
    <sheetView tabSelected="1" workbookViewId="0" topLeftCell="A20">
      <selection activeCell="D29" sqref="D29"/>
    </sheetView>
  </sheetViews>
  <sheetFormatPr defaultColWidth="6.00390625" defaultRowHeight="12.75" customHeight="1"/>
  <cols>
    <col min="1" max="2" width="9.00390625" style="184" customWidth="1"/>
    <col min="3" max="3" width="7.875" style="185" customWidth="1"/>
    <col min="4" max="4" width="60.25390625" style="185" customWidth="1"/>
    <col min="5" max="5" width="11.375" style="185" customWidth="1"/>
    <col min="6" max="6" width="37.875" style="185" customWidth="1"/>
    <col min="7" max="16384" width="6.00390625" style="185" customWidth="1"/>
  </cols>
  <sheetData>
    <row r="1" ht="6" customHeight="1"/>
    <row r="2" spans="1:7" ht="27" customHeight="1">
      <c r="A2" s="268" t="s">
        <v>458</v>
      </c>
      <c r="B2" s="268"/>
      <c r="C2" s="268"/>
      <c r="D2" s="268"/>
      <c r="E2" s="268"/>
      <c r="F2" s="268"/>
      <c r="G2" s="186" t="s">
        <v>674</v>
      </c>
    </row>
    <row r="3" ht="6" customHeight="1" thickBot="1"/>
    <row r="4" spans="1:7" ht="20.25" customHeight="1" thickBot="1">
      <c r="A4" s="187" t="s">
        <v>0</v>
      </c>
      <c r="B4" s="188" t="s">
        <v>1</v>
      </c>
      <c r="C4" s="189" t="s">
        <v>339</v>
      </c>
      <c r="D4" s="189" t="s">
        <v>2</v>
      </c>
      <c r="E4" s="190" t="s">
        <v>340</v>
      </c>
      <c r="F4" s="191" t="s">
        <v>3</v>
      </c>
      <c r="G4" s="92" t="s">
        <v>4</v>
      </c>
    </row>
    <row r="5" spans="1:6" ht="15.75" customHeight="1">
      <c r="A5" s="196"/>
      <c r="B5" s="202"/>
      <c r="C5" s="206" t="s">
        <v>364</v>
      </c>
      <c r="D5" s="236" t="s">
        <v>363</v>
      </c>
      <c r="E5" s="193" t="s">
        <v>183</v>
      </c>
      <c r="F5" s="194"/>
    </row>
    <row r="6" spans="1:6" ht="15.75" customHeight="1">
      <c r="A6" s="195"/>
      <c r="B6" s="202"/>
      <c r="C6" s="206" t="s">
        <v>365</v>
      </c>
      <c r="D6" s="237" t="s">
        <v>381</v>
      </c>
      <c r="E6" s="193" t="s">
        <v>183</v>
      </c>
      <c r="F6" s="194"/>
    </row>
    <row r="7" spans="1:6" ht="15.75" customHeight="1">
      <c r="A7" s="196"/>
      <c r="B7" s="202"/>
      <c r="C7" s="206" t="s">
        <v>366</v>
      </c>
      <c r="D7" s="236" t="s">
        <v>382</v>
      </c>
      <c r="E7" s="193" t="s">
        <v>183</v>
      </c>
      <c r="F7" s="194"/>
    </row>
    <row r="8" spans="1:6" ht="15.75" customHeight="1">
      <c r="A8" s="196"/>
      <c r="B8" s="202"/>
      <c r="C8" s="206" t="s">
        <v>367</v>
      </c>
      <c r="D8" s="236" t="s">
        <v>383</v>
      </c>
      <c r="E8" s="193" t="s">
        <v>183</v>
      </c>
      <c r="F8" s="194"/>
    </row>
    <row r="9" spans="1:6" ht="15.75" customHeight="1">
      <c r="A9" s="196"/>
      <c r="B9" s="202"/>
      <c r="C9" s="206" t="s">
        <v>368</v>
      </c>
      <c r="D9" s="238" t="s">
        <v>384</v>
      </c>
      <c r="E9" s="193" t="s">
        <v>183</v>
      </c>
      <c r="F9" s="194"/>
    </row>
    <row r="10" spans="1:6" ht="15.75" customHeight="1">
      <c r="A10" s="196"/>
      <c r="B10" s="202"/>
      <c r="C10" s="206" t="s">
        <v>369</v>
      </c>
      <c r="D10" s="238" t="s">
        <v>463</v>
      </c>
      <c r="E10" s="193" t="s">
        <v>183</v>
      </c>
      <c r="F10" s="194"/>
    </row>
    <row r="11" spans="1:6" ht="15.75" customHeight="1">
      <c r="A11" s="196"/>
      <c r="B11" s="196"/>
      <c r="C11" s="206" t="s">
        <v>370</v>
      </c>
      <c r="D11" s="236" t="s">
        <v>464</v>
      </c>
      <c r="E11" s="193" t="s">
        <v>183</v>
      </c>
      <c r="F11" s="194"/>
    </row>
    <row r="12" spans="1:6" ht="15.75" customHeight="1">
      <c r="A12" s="196"/>
      <c r="B12" s="196"/>
      <c r="C12" s="206" t="s">
        <v>371</v>
      </c>
      <c r="D12" s="238" t="s">
        <v>465</v>
      </c>
      <c r="E12" s="193" t="s">
        <v>183</v>
      </c>
      <c r="F12" s="194"/>
    </row>
    <row r="13" spans="1:6" ht="15.75" customHeight="1">
      <c r="A13" s="196"/>
      <c r="B13" s="196"/>
      <c r="C13" s="206" t="s">
        <v>372</v>
      </c>
      <c r="D13" s="236" t="s">
        <v>466</v>
      </c>
      <c r="E13" s="193" t="s">
        <v>183</v>
      </c>
      <c r="F13" s="194"/>
    </row>
    <row r="14" spans="1:6" ht="15.75" customHeight="1">
      <c r="A14" s="196"/>
      <c r="B14" s="202"/>
      <c r="C14" s="206" t="s">
        <v>373</v>
      </c>
      <c r="D14" s="236" t="s">
        <v>408</v>
      </c>
      <c r="E14" s="193" t="s">
        <v>183</v>
      </c>
      <c r="F14" s="194"/>
    </row>
    <row r="15" spans="1:6" ht="15.75" customHeight="1">
      <c r="A15" s="196"/>
      <c r="B15" s="202"/>
      <c r="C15" s="206" t="s">
        <v>374</v>
      </c>
      <c r="D15" s="236" t="s">
        <v>467</v>
      </c>
      <c r="E15" s="193" t="s">
        <v>183</v>
      </c>
      <c r="F15" s="197"/>
    </row>
    <row r="16" spans="2:6" ht="15.75" customHeight="1">
      <c r="B16" s="196"/>
      <c r="C16" s="206" t="s">
        <v>375</v>
      </c>
      <c r="D16" s="236" t="s">
        <v>468</v>
      </c>
      <c r="E16" s="193" t="s">
        <v>183</v>
      </c>
      <c r="F16" s="194"/>
    </row>
    <row r="17" spans="1:6" ht="15.75" customHeight="1">
      <c r="A17" s="196"/>
      <c r="B17" s="196"/>
      <c r="C17" s="206" t="s">
        <v>376</v>
      </c>
      <c r="D17" s="236" t="s">
        <v>469</v>
      </c>
      <c r="E17" s="193" t="s">
        <v>183</v>
      </c>
      <c r="F17" s="194"/>
    </row>
    <row r="18" spans="1:6" ht="15.75" customHeight="1">
      <c r="A18" s="196"/>
      <c r="B18" s="196"/>
      <c r="C18" s="206" t="s">
        <v>377</v>
      </c>
      <c r="D18" s="236" t="s">
        <v>470</v>
      </c>
      <c r="E18" s="193" t="s">
        <v>183</v>
      </c>
      <c r="F18" s="194"/>
    </row>
    <row r="19" spans="1:6" ht="15.75" customHeight="1">
      <c r="A19" s="196" t="s">
        <v>341</v>
      </c>
      <c r="B19" s="196"/>
      <c r="C19" s="206" t="s">
        <v>533</v>
      </c>
      <c r="D19" s="236" t="s">
        <v>675</v>
      </c>
      <c r="E19" s="193" t="s">
        <v>183</v>
      </c>
      <c r="F19" s="194"/>
    </row>
    <row r="20" spans="1:6" ht="15.75" customHeight="1">
      <c r="A20" s="196" t="s">
        <v>341</v>
      </c>
      <c r="B20" s="196"/>
      <c r="C20" s="206" t="s">
        <v>544</v>
      </c>
      <c r="D20" s="236" t="s">
        <v>675</v>
      </c>
      <c r="E20" s="193" t="s">
        <v>183</v>
      </c>
      <c r="F20" s="194"/>
    </row>
    <row r="21" spans="1:6" ht="15.75" customHeight="1">
      <c r="A21" s="196" t="s">
        <v>341</v>
      </c>
      <c r="B21" s="196"/>
      <c r="C21" s="206" t="s">
        <v>549</v>
      </c>
      <c r="D21" s="236" t="s">
        <v>550</v>
      </c>
      <c r="E21" s="193" t="s">
        <v>183</v>
      </c>
      <c r="F21" s="194"/>
    </row>
    <row r="22" spans="1:6" ht="15.75" customHeight="1">
      <c r="A22" s="196" t="s">
        <v>341</v>
      </c>
      <c r="B22" s="196"/>
      <c r="C22" s="206" t="s">
        <v>558</v>
      </c>
      <c r="D22" s="236" t="s">
        <v>559</v>
      </c>
      <c r="E22" s="193" t="s">
        <v>183</v>
      </c>
      <c r="F22" s="194"/>
    </row>
    <row r="23" spans="1:6" ht="15.75" customHeight="1">
      <c r="A23" s="196" t="s">
        <v>341</v>
      </c>
      <c r="B23" s="196"/>
      <c r="C23" s="206" t="s">
        <v>578</v>
      </c>
      <c r="D23" s="236" t="s">
        <v>579</v>
      </c>
      <c r="E23" s="193" t="s">
        <v>183</v>
      </c>
      <c r="F23" s="194"/>
    </row>
    <row r="24" spans="1:6" ht="15.75" customHeight="1">
      <c r="A24" s="196" t="s">
        <v>341</v>
      </c>
      <c r="B24" s="196"/>
      <c r="C24" s="206" t="s">
        <v>593</v>
      </c>
      <c r="D24" s="236" t="s">
        <v>594</v>
      </c>
      <c r="E24" s="193" t="s">
        <v>183</v>
      </c>
      <c r="F24" s="194"/>
    </row>
    <row r="25" spans="1:6" ht="15.75" customHeight="1">
      <c r="A25" s="196" t="s">
        <v>341</v>
      </c>
      <c r="B25" s="196"/>
      <c r="C25" s="206" t="s">
        <v>595</v>
      </c>
      <c r="D25" s="236" t="s">
        <v>606</v>
      </c>
      <c r="E25" s="193" t="s">
        <v>183</v>
      </c>
      <c r="F25" s="194"/>
    </row>
    <row r="26" spans="1:6" ht="15.75" customHeight="1">
      <c r="A26" s="196" t="s">
        <v>341</v>
      </c>
      <c r="B26" s="196"/>
      <c r="C26" s="206" t="s">
        <v>596</v>
      </c>
      <c r="D26" s="236" t="s">
        <v>612</v>
      </c>
      <c r="E26" s="193" t="s">
        <v>183</v>
      </c>
      <c r="F26" s="194"/>
    </row>
    <row r="27" spans="1:6" ht="15.75" customHeight="1">
      <c r="A27" s="196" t="s">
        <v>341</v>
      </c>
      <c r="B27" s="196"/>
      <c r="C27" s="206" t="s">
        <v>409</v>
      </c>
      <c r="D27" s="236" t="s">
        <v>675</v>
      </c>
      <c r="E27" s="193" t="s">
        <v>183</v>
      </c>
      <c r="F27" s="194"/>
    </row>
    <row r="28" spans="1:6" ht="15.75" customHeight="1">
      <c r="A28" s="196" t="s">
        <v>341</v>
      </c>
      <c r="B28" s="196"/>
      <c r="C28" s="206" t="s">
        <v>543</v>
      </c>
      <c r="D28" s="236" t="s">
        <v>633</v>
      </c>
      <c r="E28" s="193" t="s">
        <v>183</v>
      </c>
      <c r="F28" s="194"/>
    </row>
    <row r="29" spans="1:6" ht="15.75" customHeight="1">
      <c r="A29" s="196" t="s">
        <v>341</v>
      </c>
      <c r="B29" s="196"/>
      <c r="C29" s="206" t="s">
        <v>646</v>
      </c>
      <c r="D29" s="236" t="s">
        <v>647</v>
      </c>
      <c r="E29" s="193" t="s">
        <v>183</v>
      </c>
      <c r="F29" s="194"/>
    </row>
    <row r="30" spans="1:6" ht="15.75" customHeight="1">
      <c r="A30" s="196" t="s">
        <v>341</v>
      </c>
      <c r="B30" s="196"/>
      <c r="C30" s="206" t="s">
        <v>648</v>
      </c>
      <c r="D30" s="236" t="s">
        <v>649</v>
      </c>
      <c r="E30" s="193" t="s">
        <v>183</v>
      </c>
      <c r="F30" s="194"/>
    </row>
    <row r="31" spans="1:6" ht="15.75" customHeight="1">
      <c r="A31" s="196" t="s">
        <v>341</v>
      </c>
      <c r="B31" s="196"/>
      <c r="C31" s="206" t="s">
        <v>699</v>
      </c>
      <c r="D31" s="236" t="s">
        <v>698</v>
      </c>
      <c r="E31" s="193" t="s">
        <v>183</v>
      </c>
      <c r="F31" s="194"/>
    </row>
    <row r="32" spans="1:6" ht="15.75" customHeight="1">
      <c r="A32" s="196"/>
      <c r="B32" s="196"/>
      <c r="C32" s="206" t="s">
        <v>378</v>
      </c>
      <c r="D32" s="236" t="s">
        <v>471</v>
      </c>
      <c r="E32" s="193" t="s">
        <v>183</v>
      </c>
      <c r="F32" s="194"/>
    </row>
    <row r="33" spans="1:6" ht="15.75" customHeight="1">
      <c r="A33" s="196" t="s">
        <v>341</v>
      </c>
      <c r="B33" s="196"/>
      <c r="C33" s="206" t="s">
        <v>560</v>
      </c>
      <c r="D33" s="236" t="s">
        <v>561</v>
      </c>
      <c r="E33" s="193" t="s">
        <v>183</v>
      </c>
      <c r="F33" s="194"/>
    </row>
    <row r="34" spans="1:6" ht="15.75" customHeight="1">
      <c r="A34" s="196" t="s">
        <v>342</v>
      </c>
      <c r="B34" s="196"/>
      <c r="C34" s="206" t="s">
        <v>410</v>
      </c>
      <c r="D34" s="236" t="s">
        <v>676</v>
      </c>
      <c r="E34" s="193" t="s">
        <v>183</v>
      </c>
      <c r="F34" s="194"/>
    </row>
    <row r="35" spans="1:6" ht="15.75" customHeight="1">
      <c r="A35" s="196" t="s">
        <v>341</v>
      </c>
      <c r="B35" s="196"/>
      <c r="C35" s="206" t="s">
        <v>411</v>
      </c>
      <c r="D35" s="236" t="s">
        <v>676</v>
      </c>
      <c r="E35" s="193" t="s">
        <v>183</v>
      </c>
      <c r="F35" s="194"/>
    </row>
    <row r="36" spans="1:6" ht="15.75" customHeight="1">
      <c r="A36" s="196" t="s">
        <v>341</v>
      </c>
      <c r="B36" s="196"/>
      <c r="C36" s="206" t="s">
        <v>534</v>
      </c>
      <c r="D36" s="236" t="s">
        <v>641</v>
      </c>
      <c r="E36" s="193" t="s">
        <v>183</v>
      </c>
      <c r="F36" s="194"/>
    </row>
    <row r="37" spans="1:6" ht="15.75" customHeight="1">
      <c r="A37" s="196" t="s">
        <v>341</v>
      </c>
      <c r="B37" s="196"/>
      <c r="C37" s="206" t="s">
        <v>586</v>
      </c>
      <c r="D37" s="236" t="s">
        <v>642</v>
      </c>
      <c r="E37" s="193" t="s">
        <v>183</v>
      </c>
      <c r="F37" s="194"/>
    </row>
    <row r="38" spans="1:6" ht="15.75" customHeight="1">
      <c r="A38" s="196" t="s">
        <v>341</v>
      </c>
      <c r="B38" s="196"/>
      <c r="C38" s="206" t="s">
        <v>608</v>
      </c>
      <c r="D38" s="236" t="s">
        <v>609</v>
      </c>
      <c r="E38" s="193" t="s">
        <v>183</v>
      </c>
      <c r="F38" s="194"/>
    </row>
    <row r="39" spans="1:6" ht="15.75" customHeight="1">
      <c r="A39" s="196"/>
      <c r="B39" s="196"/>
      <c r="C39" s="206" t="s">
        <v>677</v>
      </c>
      <c r="D39" s="236" t="s">
        <v>678</v>
      </c>
      <c r="E39" s="193"/>
      <c r="F39" s="194"/>
    </row>
    <row r="40" spans="1:6" ht="15.75" customHeight="1">
      <c r="A40" s="196"/>
      <c r="B40" s="196"/>
      <c r="C40" s="206" t="s">
        <v>379</v>
      </c>
      <c r="D40" s="236" t="s">
        <v>607</v>
      </c>
      <c r="E40" s="193" t="s">
        <v>183</v>
      </c>
      <c r="F40" s="194"/>
    </row>
    <row r="41" spans="1:6" ht="15.75" customHeight="1">
      <c r="A41" s="196" t="s">
        <v>341</v>
      </c>
      <c r="B41" s="201"/>
      <c r="C41" s="206" t="s">
        <v>495</v>
      </c>
      <c r="D41" s="236" t="s">
        <v>496</v>
      </c>
      <c r="E41" s="193" t="s">
        <v>183</v>
      </c>
      <c r="F41" s="194"/>
    </row>
    <row r="42" spans="1:6" ht="15.75" customHeight="1">
      <c r="A42" s="196" t="s">
        <v>341</v>
      </c>
      <c r="B42" s="201"/>
      <c r="C42" s="206" t="s">
        <v>412</v>
      </c>
      <c r="D42" s="236" t="s">
        <v>610</v>
      </c>
      <c r="E42" s="193" t="s">
        <v>183</v>
      </c>
      <c r="F42" s="194"/>
    </row>
    <row r="43" spans="1:6" ht="15.75" customHeight="1">
      <c r="A43" s="196" t="s">
        <v>341</v>
      </c>
      <c r="B43" s="201"/>
      <c r="C43" s="206" t="s">
        <v>413</v>
      </c>
      <c r="D43" s="236" t="s">
        <v>643</v>
      </c>
      <c r="E43" s="193" t="s">
        <v>183</v>
      </c>
      <c r="F43" s="194"/>
    </row>
    <row r="44" spans="1:6" ht="15.75" customHeight="1">
      <c r="A44" s="196" t="s">
        <v>341</v>
      </c>
      <c r="B44" s="201"/>
      <c r="C44" s="206" t="s">
        <v>414</v>
      </c>
      <c r="D44" s="236" t="s">
        <v>644</v>
      </c>
      <c r="E44" s="193" t="s">
        <v>183</v>
      </c>
      <c r="F44" s="194"/>
    </row>
    <row r="45" spans="1:6" ht="15.75" customHeight="1">
      <c r="A45" s="196" t="s">
        <v>341</v>
      </c>
      <c r="B45" s="201"/>
      <c r="C45" s="206" t="s">
        <v>547</v>
      </c>
      <c r="D45" s="236" t="s">
        <v>548</v>
      </c>
      <c r="E45" s="193" t="s">
        <v>183</v>
      </c>
      <c r="F45" s="194"/>
    </row>
    <row r="46" spans="1:6" ht="15.75" customHeight="1">
      <c r="A46" s="196" t="s">
        <v>341</v>
      </c>
      <c r="B46" s="201"/>
      <c r="C46" s="206" t="s">
        <v>562</v>
      </c>
      <c r="D46" s="236" t="s">
        <v>577</v>
      </c>
      <c r="E46" s="193" t="s">
        <v>183</v>
      </c>
      <c r="F46" s="194"/>
    </row>
    <row r="47" spans="1:6" ht="15.75" customHeight="1">
      <c r="A47" s="196" t="s">
        <v>341</v>
      </c>
      <c r="B47" s="201"/>
      <c r="C47" s="206" t="s">
        <v>415</v>
      </c>
      <c r="D47" s="236" t="s">
        <v>645</v>
      </c>
      <c r="E47" s="193" t="s">
        <v>183</v>
      </c>
      <c r="F47" s="194"/>
    </row>
    <row r="48" spans="1:6" ht="15.75" customHeight="1">
      <c r="A48" s="196" t="s">
        <v>341</v>
      </c>
      <c r="B48" s="201"/>
      <c r="C48" s="206" t="s">
        <v>416</v>
      </c>
      <c r="D48" s="236" t="s">
        <v>679</v>
      </c>
      <c r="E48" s="193" t="s">
        <v>183</v>
      </c>
      <c r="F48" s="194"/>
    </row>
    <row r="49" spans="1:6" ht="15.75" customHeight="1">
      <c r="A49" s="196"/>
      <c r="B49" s="201"/>
      <c r="C49" s="206" t="s">
        <v>380</v>
      </c>
      <c r="D49" s="236" t="s">
        <v>472</v>
      </c>
      <c r="E49" s="193" t="s">
        <v>183</v>
      </c>
      <c r="F49" s="194"/>
    </row>
    <row r="50" spans="1:6" ht="15.75" customHeight="1">
      <c r="A50" s="201" t="s">
        <v>417</v>
      </c>
      <c r="B50" s="201"/>
      <c r="C50" s="206" t="s">
        <v>418</v>
      </c>
      <c r="D50" s="236" t="s">
        <v>634</v>
      </c>
      <c r="E50" s="193" t="s">
        <v>183</v>
      </c>
      <c r="F50" s="194"/>
    </row>
    <row r="51" spans="1:6" ht="15.75" customHeight="1">
      <c r="A51" s="201" t="s">
        <v>417</v>
      </c>
      <c r="B51" s="201"/>
      <c r="C51" s="206" t="s">
        <v>535</v>
      </c>
      <c r="D51" s="236" t="s">
        <v>650</v>
      </c>
      <c r="E51" s="193" t="s">
        <v>183</v>
      </c>
      <c r="F51" s="194"/>
    </row>
    <row r="52" spans="1:6" ht="15.75" customHeight="1">
      <c r="A52" s="201" t="s">
        <v>417</v>
      </c>
      <c r="B52" s="201"/>
      <c r="C52" s="206" t="s">
        <v>419</v>
      </c>
      <c r="D52" s="236" t="s">
        <v>651</v>
      </c>
      <c r="E52" s="193" t="s">
        <v>183</v>
      </c>
      <c r="F52" s="194"/>
    </row>
    <row r="53" spans="1:6" ht="15.75" customHeight="1">
      <c r="A53" s="201" t="s">
        <v>417</v>
      </c>
      <c r="B53" s="201"/>
      <c r="C53" s="206" t="s">
        <v>420</v>
      </c>
      <c r="D53" s="236" t="s">
        <v>686</v>
      </c>
      <c r="E53" s="193" t="s">
        <v>183</v>
      </c>
      <c r="F53" s="194"/>
    </row>
    <row r="54" spans="1:6" ht="15.75" customHeight="1">
      <c r="A54" s="201" t="s">
        <v>417</v>
      </c>
      <c r="B54" s="201"/>
      <c r="C54" s="206" t="s">
        <v>551</v>
      </c>
      <c r="D54" s="236" t="s">
        <v>680</v>
      </c>
      <c r="E54" s="193" t="s">
        <v>183</v>
      </c>
      <c r="F54" s="194"/>
    </row>
    <row r="55" spans="1:6" ht="15.75" customHeight="1">
      <c r="A55" s="201" t="s">
        <v>417</v>
      </c>
      <c r="B55" s="201"/>
      <c r="C55" s="206" t="s">
        <v>613</v>
      </c>
      <c r="D55" s="236" t="s">
        <v>681</v>
      </c>
      <c r="E55" s="193" t="s">
        <v>183</v>
      </c>
      <c r="F55" s="194"/>
    </row>
    <row r="56" spans="1:6" ht="15.75" customHeight="1">
      <c r="A56" s="201" t="s">
        <v>417</v>
      </c>
      <c r="B56" s="201"/>
      <c r="C56" s="206" t="s">
        <v>614</v>
      </c>
      <c r="D56" s="236" t="s">
        <v>615</v>
      </c>
      <c r="E56" s="193"/>
      <c r="F56" s="194"/>
    </row>
    <row r="57" spans="1:6" ht="15.75" customHeight="1">
      <c r="A57" s="195"/>
      <c r="B57" s="195"/>
      <c r="C57" s="206" t="s">
        <v>385</v>
      </c>
      <c r="D57" s="239" t="s">
        <v>473</v>
      </c>
      <c r="E57" s="193" t="s">
        <v>183</v>
      </c>
      <c r="F57" s="194"/>
    </row>
    <row r="58" spans="1:6" ht="15.75" customHeight="1">
      <c r="A58" s="195"/>
      <c r="B58" s="195"/>
      <c r="C58" s="206" t="s">
        <v>386</v>
      </c>
      <c r="D58" s="238" t="s">
        <v>474</v>
      </c>
      <c r="E58" s="193" t="s">
        <v>183</v>
      </c>
      <c r="F58" s="194"/>
    </row>
    <row r="59" spans="1:6" ht="15.75" customHeight="1">
      <c r="A59" s="201"/>
      <c r="B59" s="201"/>
      <c r="C59" s="206" t="s">
        <v>672</v>
      </c>
      <c r="D59" s="238" t="s">
        <v>682</v>
      </c>
      <c r="E59" s="193" t="s">
        <v>183</v>
      </c>
      <c r="F59" s="194"/>
    </row>
    <row r="60" spans="1:6" ht="15.75" customHeight="1">
      <c r="A60" s="201" t="s">
        <v>422</v>
      </c>
      <c r="B60" s="201"/>
      <c r="C60" s="206" t="s">
        <v>421</v>
      </c>
      <c r="D60" s="238" t="s">
        <v>683</v>
      </c>
      <c r="E60" s="193" t="s">
        <v>183</v>
      </c>
      <c r="F60" s="194"/>
    </row>
    <row r="61" spans="1:6" ht="15.75" customHeight="1">
      <c r="A61" s="201"/>
      <c r="B61" s="201"/>
      <c r="C61" s="206" t="s">
        <v>582</v>
      </c>
      <c r="D61" s="238" t="s">
        <v>583</v>
      </c>
      <c r="E61" s="193" t="s">
        <v>183</v>
      </c>
      <c r="F61" s="194"/>
    </row>
    <row r="62" spans="1:6" ht="15.75" customHeight="1">
      <c r="A62" s="196"/>
      <c r="B62" s="196"/>
      <c r="C62" s="206" t="s">
        <v>387</v>
      </c>
      <c r="D62" s="238" t="s">
        <v>475</v>
      </c>
      <c r="E62" s="193" t="s">
        <v>183</v>
      </c>
      <c r="F62" s="194"/>
    </row>
    <row r="63" spans="1:6" ht="15.75" customHeight="1">
      <c r="A63" s="196"/>
      <c r="B63" s="196"/>
      <c r="C63" s="206" t="s">
        <v>388</v>
      </c>
      <c r="D63" s="238" t="s">
        <v>476</v>
      </c>
      <c r="E63" s="193" t="s">
        <v>183</v>
      </c>
      <c r="F63" s="194"/>
    </row>
    <row r="64" spans="1:6" ht="15.75" customHeight="1">
      <c r="A64" s="192"/>
      <c r="B64" s="200"/>
      <c r="C64" s="206" t="s">
        <v>389</v>
      </c>
      <c r="D64" s="236" t="s">
        <v>477</v>
      </c>
      <c r="E64" s="193" t="s">
        <v>183</v>
      </c>
      <c r="F64" s="197"/>
    </row>
    <row r="65" spans="1:6" ht="15.75" customHeight="1">
      <c r="A65" s="192"/>
      <c r="B65" s="200"/>
      <c r="C65" s="206" t="s">
        <v>390</v>
      </c>
      <c r="D65" s="238" t="s">
        <v>478</v>
      </c>
      <c r="E65" s="193" t="s">
        <v>183</v>
      </c>
      <c r="F65" s="197"/>
    </row>
    <row r="66" spans="1:6" ht="15.75" customHeight="1">
      <c r="A66" s="192"/>
      <c r="B66" s="200"/>
      <c r="C66" s="206" t="s">
        <v>391</v>
      </c>
      <c r="D66" s="236" t="s">
        <v>479</v>
      </c>
      <c r="E66" s="193" t="s">
        <v>183</v>
      </c>
      <c r="F66" s="197"/>
    </row>
    <row r="67" spans="1:6" ht="15.75" customHeight="1">
      <c r="A67" s="196"/>
      <c r="B67" s="201"/>
      <c r="C67" s="206" t="s">
        <v>392</v>
      </c>
      <c r="D67" s="238" t="s">
        <v>480</v>
      </c>
      <c r="E67" s="193" t="s">
        <v>183</v>
      </c>
      <c r="F67" s="194"/>
    </row>
    <row r="68" spans="1:6" ht="15.75" customHeight="1">
      <c r="A68" s="196" t="s">
        <v>341</v>
      </c>
      <c r="B68" s="201"/>
      <c r="C68" s="206" t="s">
        <v>424</v>
      </c>
      <c r="D68" s="238" t="s">
        <v>684</v>
      </c>
      <c r="E68" s="193" t="s">
        <v>183</v>
      </c>
      <c r="F68" s="194"/>
    </row>
    <row r="69" spans="1:6" ht="15.75" customHeight="1">
      <c r="A69" s="196" t="s">
        <v>341</v>
      </c>
      <c r="B69" s="201"/>
      <c r="C69" s="206" t="s">
        <v>425</v>
      </c>
      <c r="D69" s="238" t="s">
        <v>685</v>
      </c>
      <c r="E69" s="193" t="s">
        <v>183</v>
      </c>
      <c r="F69" s="194"/>
    </row>
    <row r="70" spans="1:6" ht="15.75" customHeight="1">
      <c r="A70" s="196" t="s">
        <v>341</v>
      </c>
      <c r="B70" s="201"/>
      <c r="C70" s="206" t="s">
        <v>426</v>
      </c>
      <c r="D70" s="238" t="s">
        <v>611</v>
      </c>
      <c r="E70" s="193" t="s">
        <v>183</v>
      </c>
      <c r="F70" s="194"/>
    </row>
    <row r="71" spans="1:6" ht="15.75" customHeight="1">
      <c r="A71" s="196" t="s">
        <v>341</v>
      </c>
      <c r="B71" s="201"/>
      <c r="C71" s="206" t="s">
        <v>518</v>
      </c>
      <c r="D71" s="238" t="s">
        <v>652</v>
      </c>
      <c r="E71" s="193" t="s">
        <v>183</v>
      </c>
      <c r="F71" s="194"/>
    </row>
    <row r="72" spans="1:6" ht="15.75" customHeight="1">
      <c r="A72" s="196" t="s">
        <v>341</v>
      </c>
      <c r="B72" s="201"/>
      <c r="C72" s="206" t="s">
        <v>536</v>
      </c>
      <c r="D72" s="238" t="s">
        <v>653</v>
      </c>
      <c r="E72" s="193" t="s">
        <v>183</v>
      </c>
      <c r="F72" s="194"/>
    </row>
    <row r="73" spans="1:6" ht="15.75" customHeight="1">
      <c r="A73" s="196"/>
      <c r="B73" s="201"/>
      <c r="C73" s="206" t="s">
        <v>393</v>
      </c>
      <c r="D73" s="236" t="s">
        <v>459</v>
      </c>
      <c r="E73" s="193" t="s">
        <v>183</v>
      </c>
      <c r="F73" s="194"/>
    </row>
    <row r="74" spans="1:6" ht="15.75" customHeight="1">
      <c r="A74" s="196" t="s">
        <v>341</v>
      </c>
      <c r="B74" s="201"/>
      <c r="C74" s="206" t="s">
        <v>427</v>
      </c>
      <c r="D74" s="236"/>
      <c r="E74" s="193" t="s">
        <v>183</v>
      </c>
      <c r="F74" s="194"/>
    </row>
    <row r="75" spans="1:6" ht="15.75" customHeight="1">
      <c r="A75" s="196" t="s">
        <v>341</v>
      </c>
      <c r="B75" s="201"/>
      <c r="C75" s="206" t="s">
        <v>428</v>
      </c>
      <c r="D75" s="236"/>
      <c r="E75" s="193" t="s">
        <v>183</v>
      </c>
      <c r="F75" s="194"/>
    </row>
    <row r="76" spans="1:6" ht="15.75" customHeight="1">
      <c r="A76" s="196" t="s">
        <v>341</v>
      </c>
      <c r="B76" s="201"/>
      <c r="C76" s="206" t="s">
        <v>429</v>
      </c>
      <c r="D76" s="236"/>
      <c r="E76" s="193" t="s">
        <v>183</v>
      </c>
      <c r="F76" s="194"/>
    </row>
    <row r="77" spans="1:6" ht="15.75" customHeight="1">
      <c r="A77" s="196" t="s">
        <v>341</v>
      </c>
      <c r="B77" s="201"/>
      <c r="C77" s="206" t="s">
        <v>430</v>
      </c>
      <c r="D77" s="236" t="s">
        <v>491</v>
      </c>
      <c r="E77" s="193" t="s">
        <v>183</v>
      </c>
      <c r="F77" s="194"/>
    </row>
    <row r="78" spans="1:6" ht="15.75" customHeight="1">
      <c r="A78" s="196" t="s">
        <v>341</v>
      </c>
      <c r="B78" s="201"/>
      <c r="C78" s="206" t="s">
        <v>431</v>
      </c>
      <c r="D78" s="236" t="s">
        <v>492</v>
      </c>
      <c r="E78" s="193" t="s">
        <v>183</v>
      </c>
      <c r="F78" s="194"/>
    </row>
    <row r="79" spans="1:6" ht="15.75" customHeight="1">
      <c r="A79" s="196" t="s">
        <v>341</v>
      </c>
      <c r="B79" s="201"/>
      <c r="C79" s="206" t="s">
        <v>432</v>
      </c>
      <c r="D79" s="236" t="s">
        <v>563</v>
      </c>
      <c r="E79" s="193" t="s">
        <v>183</v>
      </c>
      <c r="F79" s="194"/>
    </row>
    <row r="80" spans="1:6" ht="15.75" customHeight="1">
      <c r="A80" s="196" t="s">
        <v>341</v>
      </c>
      <c r="B80" s="201"/>
      <c r="C80" s="206" t="s">
        <v>433</v>
      </c>
      <c r="D80" s="236" t="s">
        <v>493</v>
      </c>
      <c r="E80" s="193" t="s">
        <v>183</v>
      </c>
      <c r="F80" s="194"/>
    </row>
    <row r="81" spans="1:6" ht="15.75" customHeight="1">
      <c r="A81" s="196" t="s">
        <v>341</v>
      </c>
      <c r="B81" s="201"/>
      <c r="C81" s="206" t="s">
        <v>497</v>
      </c>
      <c r="D81" s="236" t="s">
        <v>498</v>
      </c>
      <c r="E81" s="193" t="s">
        <v>183</v>
      </c>
      <c r="F81" s="194"/>
    </row>
    <row r="82" spans="1:6" ht="15.75" customHeight="1">
      <c r="A82" s="196" t="s">
        <v>341</v>
      </c>
      <c r="B82" s="201"/>
      <c r="C82" s="206" t="s">
        <v>552</v>
      </c>
      <c r="D82" s="236" t="s">
        <v>553</v>
      </c>
      <c r="E82" s="193" t="s">
        <v>183</v>
      </c>
      <c r="F82" s="194"/>
    </row>
    <row r="83" spans="1:6" ht="15.75" customHeight="1">
      <c r="A83" s="196" t="s">
        <v>341</v>
      </c>
      <c r="B83" s="201"/>
      <c r="C83" s="206" t="s">
        <v>575</v>
      </c>
      <c r="D83" s="236" t="s">
        <v>576</v>
      </c>
      <c r="E83" s="193" t="s">
        <v>183</v>
      </c>
      <c r="F83" s="194"/>
    </row>
    <row r="84" spans="1:6" ht="15.75" customHeight="1">
      <c r="A84" s="196" t="s">
        <v>341</v>
      </c>
      <c r="B84" s="201"/>
      <c r="C84" s="206" t="s">
        <v>597</v>
      </c>
      <c r="D84" s="236" t="s">
        <v>598</v>
      </c>
      <c r="E84" s="193" t="s">
        <v>183</v>
      </c>
      <c r="F84" s="194"/>
    </row>
    <row r="85" spans="1:6" ht="15.75" customHeight="1">
      <c r="A85" s="196" t="s">
        <v>341</v>
      </c>
      <c r="B85" s="201"/>
      <c r="C85" s="206" t="s">
        <v>626</v>
      </c>
      <c r="D85" s="236" t="s">
        <v>627</v>
      </c>
      <c r="E85" s="193" t="s">
        <v>183</v>
      </c>
      <c r="F85" s="194"/>
    </row>
    <row r="86" spans="1:6" ht="15.75" customHeight="1">
      <c r="A86" s="196" t="s">
        <v>341</v>
      </c>
      <c r="B86" s="201"/>
      <c r="C86" s="206" t="s">
        <v>654</v>
      </c>
      <c r="D86" s="236" t="s">
        <v>655</v>
      </c>
      <c r="E86" s="193" t="s">
        <v>183</v>
      </c>
      <c r="F86" s="194"/>
    </row>
    <row r="87" spans="1:6" ht="15.75" customHeight="1">
      <c r="A87" s="196" t="s">
        <v>422</v>
      </c>
      <c r="B87" s="201"/>
      <c r="C87" s="206" t="s">
        <v>394</v>
      </c>
      <c r="D87" s="238" t="s">
        <v>460</v>
      </c>
      <c r="E87" s="193" t="s">
        <v>183</v>
      </c>
      <c r="F87" s="194"/>
    </row>
    <row r="88" spans="1:6" ht="15.75" customHeight="1">
      <c r="A88" s="196" t="s">
        <v>422</v>
      </c>
      <c r="B88" s="201"/>
      <c r="C88" s="206" t="s">
        <v>395</v>
      </c>
      <c r="D88" s="236" t="s">
        <v>481</v>
      </c>
      <c r="E88" s="193" t="s">
        <v>183</v>
      </c>
      <c r="F88" s="194"/>
    </row>
    <row r="89" spans="1:6" ht="15.75" customHeight="1">
      <c r="A89" s="196"/>
      <c r="B89" s="201"/>
      <c r="C89" s="206" t="s">
        <v>396</v>
      </c>
      <c r="D89" s="238" t="s">
        <v>482</v>
      </c>
      <c r="E89" s="193" t="s">
        <v>183</v>
      </c>
      <c r="F89" s="194"/>
    </row>
    <row r="90" spans="1:6" ht="15.75" customHeight="1">
      <c r="A90" s="196" t="s">
        <v>422</v>
      </c>
      <c r="B90" s="201"/>
      <c r="C90" s="206" t="s">
        <v>434</v>
      </c>
      <c r="D90" s="238" t="s">
        <v>483</v>
      </c>
      <c r="E90" s="193" t="s">
        <v>183</v>
      </c>
      <c r="F90" s="194"/>
    </row>
    <row r="91" spans="1:6" ht="15.75" customHeight="1">
      <c r="A91" s="196" t="s">
        <v>422</v>
      </c>
      <c r="B91" s="196"/>
      <c r="C91" s="206" t="s">
        <v>397</v>
      </c>
      <c r="D91" s="236" t="s">
        <v>435</v>
      </c>
      <c r="E91" s="193" t="s">
        <v>183</v>
      </c>
      <c r="F91" s="194"/>
    </row>
    <row r="92" spans="1:6" ht="15.75" customHeight="1">
      <c r="A92" s="196" t="s">
        <v>423</v>
      </c>
      <c r="B92" s="201"/>
      <c r="C92" s="206" t="s">
        <v>398</v>
      </c>
      <c r="D92" s="238" t="s">
        <v>484</v>
      </c>
      <c r="E92" s="193" t="s">
        <v>183</v>
      </c>
      <c r="F92" s="194"/>
    </row>
    <row r="93" spans="1:6" ht="15.75" customHeight="1">
      <c r="A93" s="196" t="s">
        <v>423</v>
      </c>
      <c r="B93" s="201"/>
      <c r="C93" s="206" t="s">
        <v>399</v>
      </c>
      <c r="D93" s="238" t="s">
        <v>485</v>
      </c>
      <c r="E93" s="193" t="s">
        <v>183</v>
      </c>
      <c r="F93" s="194"/>
    </row>
    <row r="94" spans="1:6" ht="15.75" customHeight="1">
      <c r="A94" s="196" t="s">
        <v>423</v>
      </c>
      <c r="B94" s="201"/>
      <c r="C94" s="206" t="s">
        <v>400</v>
      </c>
      <c r="D94" s="238" t="s">
        <v>486</v>
      </c>
      <c r="E94" s="193" t="s">
        <v>183</v>
      </c>
      <c r="F94" s="194"/>
    </row>
    <row r="95" spans="1:6" ht="15.75" customHeight="1">
      <c r="A95" s="196"/>
      <c r="B95" s="201"/>
      <c r="C95" s="206" t="s">
        <v>401</v>
      </c>
      <c r="D95" s="238" t="s">
        <v>490</v>
      </c>
      <c r="E95" s="193" t="s">
        <v>183</v>
      </c>
      <c r="F95" s="194"/>
    </row>
    <row r="96" spans="1:6" ht="15.75" customHeight="1">
      <c r="A96" s="196"/>
      <c r="B96" s="201"/>
      <c r="C96" s="206" t="s">
        <v>436</v>
      </c>
      <c r="D96" s="238" t="s">
        <v>566</v>
      </c>
      <c r="E96" s="193" t="s">
        <v>183</v>
      </c>
      <c r="F96" s="194"/>
    </row>
    <row r="97" spans="1:6" ht="15.75" customHeight="1">
      <c r="A97" s="196" t="s">
        <v>341</v>
      </c>
      <c r="B97" s="201"/>
      <c r="C97" s="206" t="s">
        <v>437</v>
      </c>
      <c r="D97" s="238" t="s">
        <v>537</v>
      </c>
      <c r="E97" s="193" t="s">
        <v>183</v>
      </c>
      <c r="F97" s="194"/>
    </row>
    <row r="98" spans="1:6" ht="15.75" customHeight="1">
      <c r="A98" s="196"/>
      <c r="B98" s="201"/>
      <c r="C98" s="206" t="s">
        <v>438</v>
      </c>
      <c r="D98" s="238" t="s">
        <v>566</v>
      </c>
      <c r="E98" s="193" t="s">
        <v>183</v>
      </c>
      <c r="F98" s="194"/>
    </row>
    <row r="99" spans="1:6" ht="15.75" customHeight="1">
      <c r="A99" s="196"/>
      <c r="B99" s="201"/>
      <c r="C99" s="206" t="s">
        <v>439</v>
      </c>
      <c r="D99" s="238" t="s">
        <v>566</v>
      </c>
      <c r="E99" s="193" t="s">
        <v>183</v>
      </c>
      <c r="F99" s="194"/>
    </row>
    <row r="100" spans="1:6" ht="15.75" customHeight="1">
      <c r="A100" s="196" t="s">
        <v>341</v>
      </c>
      <c r="B100" s="201"/>
      <c r="C100" s="206" t="s">
        <v>440</v>
      </c>
      <c r="D100" s="238" t="s">
        <v>566</v>
      </c>
      <c r="E100" s="193" t="s">
        <v>183</v>
      </c>
      <c r="F100" s="194"/>
    </row>
    <row r="101" spans="1:6" ht="15.75" customHeight="1">
      <c r="A101" s="196" t="s">
        <v>341</v>
      </c>
      <c r="B101" s="201"/>
      <c r="C101" s="206" t="s">
        <v>441</v>
      </c>
      <c r="D101" s="238" t="s">
        <v>494</v>
      </c>
      <c r="E101" s="193" t="s">
        <v>183</v>
      </c>
      <c r="F101" s="194"/>
    </row>
    <row r="102" spans="1:6" ht="15.75" customHeight="1">
      <c r="A102" s="196" t="s">
        <v>341</v>
      </c>
      <c r="B102" s="201"/>
      <c r="C102" s="206" t="s">
        <v>442</v>
      </c>
      <c r="D102" s="238"/>
      <c r="E102" s="193" t="s">
        <v>183</v>
      </c>
      <c r="F102" s="194"/>
    </row>
    <row r="103" spans="1:6" ht="15.75" customHeight="1">
      <c r="A103" s="196" t="s">
        <v>341</v>
      </c>
      <c r="B103" s="201"/>
      <c r="C103" s="206" t="s">
        <v>443</v>
      </c>
      <c r="D103" s="238"/>
      <c r="E103" s="193" t="s">
        <v>183</v>
      </c>
      <c r="F103" s="194"/>
    </row>
    <row r="104" spans="1:6" ht="15.75" customHeight="1">
      <c r="A104" s="196" t="s">
        <v>341</v>
      </c>
      <c r="B104" s="201"/>
      <c r="C104" s="206" t="s">
        <v>554</v>
      </c>
      <c r="D104" s="238" t="s">
        <v>556</v>
      </c>
      <c r="E104" s="193" t="s">
        <v>183</v>
      </c>
      <c r="F104" s="194"/>
    </row>
    <row r="105" spans="1:6" ht="15.75" customHeight="1">
      <c r="A105" s="196" t="s">
        <v>341</v>
      </c>
      <c r="B105" s="201"/>
      <c r="C105" s="206" t="s">
        <v>555</v>
      </c>
      <c r="D105" s="238" t="s">
        <v>557</v>
      </c>
      <c r="E105" s="193" t="s">
        <v>183</v>
      </c>
      <c r="F105" s="194"/>
    </row>
    <row r="106" spans="1:6" ht="15.75" customHeight="1">
      <c r="A106" s="196" t="s">
        <v>341</v>
      </c>
      <c r="B106" s="201"/>
      <c r="C106" s="206" t="s">
        <v>564</v>
      </c>
      <c r="D106" s="238" t="s">
        <v>565</v>
      </c>
      <c r="E106" s="193" t="s">
        <v>183</v>
      </c>
      <c r="F106" s="194"/>
    </row>
    <row r="107" spans="1:6" ht="15.75" customHeight="1">
      <c r="A107" s="196" t="s">
        <v>341</v>
      </c>
      <c r="B107" s="201"/>
      <c r="C107" s="206" t="s">
        <v>580</v>
      </c>
      <c r="D107" s="238" t="s">
        <v>581</v>
      </c>
      <c r="E107" s="193" t="s">
        <v>183</v>
      </c>
      <c r="F107" s="194"/>
    </row>
    <row r="108" spans="1:6" ht="15.75" customHeight="1">
      <c r="A108" s="196" t="s">
        <v>341</v>
      </c>
      <c r="B108" s="201"/>
      <c r="C108" s="206" t="s">
        <v>590</v>
      </c>
      <c r="D108" s="238" t="s">
        <v>589</v>
      </c>
      <c r="E108" s="193" t="s">
        <v>183</v>
      </c>
      <c r="F108" s="194"/>
    </row>
    <row r="109" spans="1:6" ht="15.75" customHeight="1">
      <c r="A109" s="196" t="s">
        <v>341</v>
      </c>
      <c r="B109" s="201"/>
      <c r="C109" s="206" t="s">
        <v>600</v>
      </c>
      <c r="D109" s="238" t="s">
        <v>599</v>
      </c>
      <c r="E109" s="193" t="s">
        <v>183</v>
      </c>
      <c r="F109" s="194"/>
    </row>
    <row r="110" spans="1:6" ht="15.75" customHeight="1">
      <c r="A110" s="196" t="s">
        <v>341</v>
      </c>
      <c r="B110" s="201"/>
      <c r="C110" s="206" t="s">
        <v>616</v>
      </c>
      <c r="D110" s="238" t="s">
        <v>617</v>
      </c>
      <c r="E110" s="193" t="s">
        <v>183</v>
      </c>
      <c r="F110" s="194"/>
    </row>
    <row r="111" spans="1:6" ht="15.75" customHeight="1">
      <c r="A111" s="196" t="s">
        <v>341</v>
      </c>
      <c r="B111" s="201"/>
      <c r="C111" s="206" t="s">
        <v>635</v>
      </c>
      <c r="D111" s="238" t="s">
        <v>636</v>
      </c>
      <c r="E111" s="193" t="s">
        <v>183</v>
      </c>
      <c r="F111" s="194"/>
    </row>
    <row r="112" spans="1:6" ht="15.75" customHeight="1">
      <c r="A112" s="196"/>
      <c r="B112" s="201"/>
      <c r="C112" s="206" t="s">
        <v>656</v>
      </c>
      <c r="D112" s="238" t="s">
        <v>658</v>
      </c>
      <c r="E112" s="193" t="s">
        <v>183</v>
      </c>
      <c r="F112" s="194"/>
    </row>
    <row r="113" spans="1:6" ht="15.75" customHeight="1">
      <c r="A113" s="196"/>
      <c r="B113" s="201"/>
      <c r="C113" s="206" t="s">
        <v>657</v>
      </c>
      <c r="D113" s="238" t="s">
        <v>659</v>
      </c>
      <c r="E113" s="193" t="s">
        <v>183</v>
      </c>
      <c r="F113" s="194"/>
    </row>
    <row r="114" spans="1:6" ht="15.75" customHeight="1">
      <c r="A114" s="196"/>
      <c r="B114" s="201"/>
      <c r="C114" s="206" t="s">
        <v>402</v>
      </c>
      <c r="D114" s="238" t="s">
        <v>461</v>
      </c>
      <c r="E114" s="193" t="s">
        <v>183</v>
      </c>
      <c r="F114" s="194"/>
    </row>
    <row r="115" spans="1:6" ht="15.75" customHeight="1">
      <c r="A115" s="196"/>
      <c r="B115" s="201"/>
      <c r="C115" s="206" t="s">
        <v>444</v>
      </c>
      <c r="D115" s="238" t="s">
        <v>637</v>
      </c>
      <c r="E115" s="193" t="s">
        <v>183</v>
      </c>
      <c r="F115" s="194"/>
    </row>
    <row r="116" spans="1:6" ht="15.75" customHeight="1">
      <c r="A116" s="196"/>
      <c r="B116" s="201"/>
      <c r="C116" s="206" t="s">
        <v>445</v>
      </c>
      <c r="D116" s="238" t="s">
        <v>660</v>
      </c>
      <c r="E116" s="193" t="s">
        <v>183</v>
      </c>
      <c r="F116" s="194"/>
    </row>
    <row r="117" spans="1:6" ht="15.75" customHeight="1">
      <c r="A117" s="196"/>
      <c r="B117" s="201"/>
      <c r="C117" s="206" t="s">
        <v>446</v>
      </c>
      <c r="D117" s="238" t="s">
        <v>661</v>
      </c>
      <c r="E117" s="193" t="s">
        <v>183</v>
      </c>
      <c r="F117" s="194"/>
    </row>
    <row r="118" spans="1:6" ht="15.75" customHeight="1">
      <c r="A118" s="196"/>
      <c r="B118" s="201"/>
      <c r="C118" s="206" t="s">
        <v>447</v>
      </c>
      <c r="D118" s="238" t="s">
        <v>569</v>
      </c>
      <c r="E118" s="193" t="s">
        <v>183</v>
      </c>
      <c r="F118" s="194"/>
    </row>
    <row r="119" spans="1:6" ht="15.75" customHeight="1">
      <c r="A119" s="196" t="s">
        <v>341</v>
      </c>
      <c r="B119" s="201"/>
      <c r="C119" s="206" t="s">
        <v>568</v>
      </c>
      <c r="D119" s="238" t="s">
        <v>567</v>
      </c>
      <c r="E119" s="193" t="s">
        <v>183</v>
      </c>
      <c r="F119" s="194"/>
    </row>
    <row r="120" spans="1:6" ht="15.75" customHeight="1">
      <c r="A120" s="196" t="s">
        <v>341</v>
      </c>
      <c r="B120" s="201"/>
      <c r="C120" s="206" t="s">
        <v>584</v>
      </c>
      <c r="D120" s="238" t="s">
        <v>585</v>
      </c>
      <c r="E120" s="193" t="s">
        <v>183</v>
      </c>
      <c r="F120" s="194"/>
    </row>
    <row r="121" spans="1:6" ht="15.75" customHeight="1">
      <c r="A121" s="196" t="s">
        <v>341</v>
      </c>
      <c r="B121" s="201"/>
      <c r="C121" s="206" t="s">
        <v>591</v>
      </c>
      <c r="D121" s="238" t="s">
        <v>592</v>
      </c>
      <c r="E121" s="193" t="s">
        <v>183</v>
      </c>
      <c r="F121" s="194"/>
    </row>
    <row r="122" spans="1:6" ht="15.75" customHeight="1">
      <c r="A122" s="196" t="s">
        <v>341</v>
      </c>
      <c r="B122" s="201"/>
      <c r="C122" s="206" t="s">
        <v>602</v>
      </c>
      <c r="D122" s="238" t="s">
        <v>601</v>
      </c>
      <c r="E122" s="193" t="s">
        <v>183</v>
      </c>
      <c r="F122" s="194"/>
    </row>
    <row r="123" spans="1:6" ht="15.75" customHeight="1">
      <c r="A123" s="196" t="s">
        <v>341</v>
      </c>
      <c r="B123" s="201"/>
      <c r="C123" s="206" t="s">
        <v>619</v>
      </c>
      <c r="D123" s="238" t="s">
        <v>618</v>
      </c>
      <c r="E123" s="193" t="s">
        <v>183</v>
      </c>
      <c r="F123" s="194"/>
    </row>
    <row r="124" spans="1:6" ht="15.75" customHeight="1">
      <c r="A124" s="196"/>
      <c r="B124" s="201"/>
      <c r="C124" s="206" t="s">
        <v>403</v>
      </c>
      <c r="D124" s="238" t="s">
        <v>487</v>
      </c>
      <c r="E124" s="193" t="s">
        <v>183</v>
      </c>
      <c r="F124" s="197"/>
    </row>
    <row r="125" spans="1:6" ht="15.75" customHeight="1">
      <c r="A125" s="196" t="s">
        <v>341</v>
      </c>
      <c r="B125" s="201"/>
      <c r="C125" s="206" t="s">
        <v>448</v>
      </c>
      <c r="D125" s="238" t="s">
        <v>662</v>
      </c>
      <c r="E125" s="193" t="s">
        <v>183</v>
      </c>
      <c r="F125" s="197"/>
    </row>
    <row r="126" spans="1:6" ht="15.75" customHeight="1">
      <c r="A126" s="196" t="s">
        <v>341</v>
      </c>
      <c r="B126" s="201"/>
      <c r="C126" s="206" t="s">
        <v>449</v>
      </c>
      <c r="D126" s="238" t="s">
        <v>663</v>
      </c>
      <c r="E126" s="193" t="s">
        <v>183</v>
      </c>
      <c r="F126" s="197"/>
    </row>
    <row r="127" spans="1:6" ht="15.75" customHeight="1">
      <c r="A127" s="196"/>
      <c r="B127" s="201"/>
      <c r="C127" s="206" t="s">
        <v>450</v>
      </c>
      <c r="D127" s="238" t="s">
        <v>690</v>
      </c>
      <c r="E127" s="193" t="s">
        <v>183</v>
      </c>
      <c r="F127" s="197"/>
    </row>
    <row r="128" spans="1:6" ht="15.75" customHeight="1">
      <c r="A128" s="196" t="s">
        <v>341</v>
      </c>
      <c r="B128" s="201"/>
      <c r="C128" s="206" t="s">
        <v>451</v>
      </c>
      <c r="D128" s="238"/>
      <c r="E128" s="193" t="s">
        <v>183</v>
      </c>
      <c r="F128" s="197"/>
    </row>
    <row r="129" spans="1:6" ht="15.75" customHeight="1">
      <c r="A129" s="196"/>
      <c r="B129" s="201"/>
      <c r="C129" s="206" t="s">
        <v>404</v>
      </c>
      <c r="D129" s="238" t="s">
        <v>517</v>
      </c>
      <c r="E129" s="193" t="s">
        <v>183</v>
      </c>
      <c r="F129" s="197"/>
    </row>
    <row r="130" spans="1:6" ht="15.75" customHeight="1">
      <c r="A130" s="196" t="s">
        <v>342</v>
      </c>
      <c r="B130" s="196"/>
      <c r="C130" s="206" t="s">
        <v>452</v>
      </c>
      <c r="D130" s="238" t="s">
        <v>687</v>
      </c>
      <c r="E130" s="193" t="s">
        <v>183</v>
      </c>
      <c r="F130" s="197"/>
    </row>
    <row r="131" spans="1:6" ht="15.75" customHeight="1">
      <c r="A131" s="196"/>
      <c r="B131" s="196"/>
      <c r="C131" s="206" t="s">
        <v>453</v>
      </c>
      <c r="D131" s="238" t="s">
        <v>692</v>
      </c>
      <c r="E131" s="193" t="s">
        <v>183</v>
      </c>
      <c r="F131" s="197"/>
    </row>
    <row r="132" spans="1:6" ht="15.75" customHeight="1">
      <c r="A132" s="196"/>
      <c r="B132" s="201"/>
      <c r="C132" s="206" t="s">
        <v>454</v>
      </c>
      <c r="D132" s="238" t="s">
        <v>664</v>
      </c>
      <c r="E132" s="193" t="s">
        <v>183</v>
      </c>
      <c r="F132" s="197"/>
    </row>
    <row r="133" spans="1:6" ht="15.75" customHeight="1">
      <c r="A133" s="196"/>
      <c r="B133" s="201"/>
      <c r="C133" s="206" t="s">
        <v>455</v>
      </c>
      <c r="D133" s="238" t="s">
        <v>570</v>
      </c>
      <c r="E133" s="193" t="s">
        <v>183</v>
      </c>
      <c r="F133" s="197"/>
    </row>
    <row r="134" spans="1:6" ht="15.75" customHeight="1">
      <c r="A134" s="196"/>
      <c r="B134" s="201"/>
      <c r="C134" s="206" t="s">
        <v>405</v>
      </c>
      <c r="D134" s="238" t="s">
        <v>488</v>
      </c>
      <c r="E134" s="193" t="s">
        <v>183</v>
      </c>
      <c r="F134" s="197"/>
    </row>
    <row r="135" spans="1:6" ht="15.75" customHeight="1">
      <c r="A135" s="196" t="s">
        <v>342</v>
      </c>
      <c r="B135" s="201"/>
      <c r="C135" s="206" t="s">
        <v>456</v>
      </c>
      <c r="D135" s="238" t="s">
        <v>693</v>
      </c>
      <c r="E135" s="193" t="s">
        <v>183</v>
      </c>
      <c r="F135" s="235"/>
    </row>
    <row r="136" spans="1:6" ht="15.75" customHeight="1">
      <c r="A136" s="196" t="s">
        <v>342</v>
      </c>
      <c r="B136" s="201"/>
      <c r="C136" s="206" t="s">
        <v>603</v>
      </c>
      <c r="D136" s="238" t="s">
        <v>693</v>
      </c>
      <c r="E136" s="193" t="s">
        <v>183</v>
      </c>
      <c r="F136" s="235"/>
    </row>
    <row r="137" spans="1:6" ht="15.75" customHeight="1">
      <c r="A137" s="195" t="s">
        <v>457</v>
      </c>
      <c r="B137" s="195"/>
      <c r="C137" s="206" t="s">
        <v>406</v>
      </c>
      <c r="D137" s="238" t="s">
        <v>489</v>
      </c>
      <c r="E137" s="193" t="s">
        <v>183</v>
      </c>
      <c r="F137" s="207"/>
    </row>
    <row r="138" spans="1:6" ht="15.75" customHeight="1">
      <c r="A138" s="196" t="s">
        <v>341</v>
      </c>
      <c r="B138" s="199"/>
      <c r="C138" s="206" t="s">
        <v>407</v>
      </c>
      <c r="D138" s="238" t="s">
        <v>462</v>
      </c>
      <c r="E138" s="193" t="s">
        <v>183</v>
      </c>
      <c r="F138" s="198"/>
    </row>
    <row r="139" spans="1:5" ht="15.75" customHeight="1">
      <c r="A139" s="199"/>
      <c r="B139" s="199"/>
      <c r="C139" s="206" t="s">
        <v>499</v>
      </c>
      <c r="D139" s="240" t="s">
        <v>538</v>
      </c>
      <c r="E139" s="193" t="s">
        <v>183</v>
      </c>
    </row>
    <row r="140" spans="1:5" ht="15.75" customHeight="1">
      <c r="A140" s="196" t="s">
        <v>342</v>
      </c>
      <c r="B140" s="199"/>
      <c r="C140" s="206" t="s">
        <v>539</v>
      </c>
      <c r="D140" s="240" t="s">
        <v>573</v>
      </c>
      <c r="E140" s="193" t="s">
        <v>183</v>
      </c>
    </row>
    <row r="141" spans="1:5" ht="15.75" customHeight="1">
      <c r="A141" s="196" t="s">
        <v>342</v>
      </c>
      <c r="B141" s="199"/>
      <c r="C141" s="206" t="s">
        <v>540</v>
      </c>
      <c r="D141" s="240" t="s">
        <v>694</v>
      </c>
      <c r="E141" s="193" t="s">
        <v>183</v>
      </c>
    </row>
    <row r="142" spans="1:5" ht="15.75" customHeight="1">
      <c r="A142" s="196" t="s">
        <v>342</v>
      </c>
      <c r="B142" s="199"/>
      <c r="C142" s="206" t="s">
        <v>572</v>
      </c>
      <c r="D142" s="240" t="s">
        <v>571</v>
      </c>
      <c r="E142" s="193" t="s">
        <v>183</v>
      </c>
    </row>
    <row r="143" spans="1:5" ht="15.75" customHeight="1">
      <c r="A143" s="196" t="s">
        <v>342</v>
      </c>
      <c r="B143" s="199"/>
      <c r="C143" s="206" t="s">
        <v>587</v>
      </c>
      <c r="D143" s="240" t="s">
        <v>588</v>
      </c>
      <c r="E143" s="193" t="s">
        <v>183</v>
      </c>
    </row>
    <row r="144" spans="1:5" ht="15.75" customHeight="1">
      <c r="A144" s="196" t="s">
        <v>342</v>
      </c>
      <c r="B144" s="199"/>
      <c r="C144" s="206" t="s">
        <v>604</v>
      </c>
      <c r="D144" s="240" t="s">
        <v>605</v>
      </c>
      <c r="E144" s="193" t="s">
        <v>183</v>
      </c>
    </row>
    <row r="145" spans="1:5" ht="15.75" customHeight="1">
      <c r="A145" s="196" t="s">
        <v>342</v>
      </c>
      <c r="B145" s="199"/>
      <c r="C145" s="206" t="s">
        <v>666</v>
      </c>
      <c r="D145" s="240" t="s">
        <v>665</v>
      </c>
      <c r="E145" s="193" t="s">
        <v>183</v>
      </c>
    </row>
    <row r="146" spans="1:5" ht="15.75" customHeight="1">
      <c r="A146" s="196" t="s">
        <v>342</v>
      </c>
      <c r="B146" s="199"/>
      <c r="C146" s="206" t="s">
        <v>695</v>
      </c>
      <c r="D146" s="240" t="s">
        <v>696</v>
      </c>
      <c r="E146" s="193" t="s">
        <v>183</v>
      </c>
    </row>
    <row r="147" spans="1:5" ht="15.75" customHeight="1">
      <c r="A147" s="199"/>
      <c r="B147" s="199"/>
      <c r="C147" s="206" t="s">
        <v>500</v>
      </c>
      <c r="D147" s="240" t="s">
        <v>501</v>
      </c>
      <c r="E147" s="193" t="s">
        <v>183</v>
      </c>
    </row>
    <row r="148" spans="1:5" ht="15.75" customHeight="1">
      <c r="A148" s="196" t="s">
        <v>342</v>
      </c>
      <c r="B148" s="199"/>
      <c r="C148" s="206" t="s">
        <v>502</v>
      </c>
      <c r="D148" s="240" t="s">
        <v>503</v>
      </c>
      <c r="E148" s="193" t="s">
        <v>183</v>
      </c>
    </row>
    <row r="149" spans="1:5" ht="15.75" customHeight="1">
      <c r="A149" s="199"/>
      <c r="B149" s="199"/>
      <c r="C149" s="206" t="s">
        <v>509</v>
      </c>
      <c r="D149" s="240" t="s">
        <v>510</v>
      </c>
      <c r="E149" s="193" t="s">
        <v>183</v>
      </c>
    </row>
    <row r="150" spans="1:5" ht="15.75" customHeight="1">
      <c r="A150" s="196" t="s">
        <v>342</v>
      </c>
      <c r="B150" s="199"/>
      <c r="C150" s="206" t="s">
        <v>511</v>
      </c>
      <c r="D150" s="240" t="s">
        <v>574</v>
      </c>
      <c r="E150" s="193" t="s">
        <v>183</v>
      </c>
    </row>
    <row r="151" spans="1:5" ht="15.75" customHeight="1">
      <c r="A151" s="196"/>
      <c r="B151" s="199"/>
      <c r="C151" s="206" t="s">
        <v>512</v>
      </c>
      <c r="D151" s="240"/>
      <c r="E151" s="193" t="s">
        <v>183</v>
      </c>
    </row>
    <row r="152" spans="1:5" ht="15.75" customHeight="1">
      <c r="A152" s="199"/>
      <c r="B152" s="199"/>
      <c r="C152" s="206" t="s">
        <v>513</v>
      </c>
      <c r="D152" s="240" t="s">
        <v>546</v>
      </c>
      <c r="E152" s="193" t="s">
        <v>183</v>
      </c>
    </row>
    <row r="153" spans="1:5" ht="15.75" customHeight="1">
      <c r="A153" s="196" t="s">
        <v>342</v>
      </c>
      <c r="B153" s="199"/>
      <c r="C153" s="206" t="s">
        <v>545</v>
      </c>
      <c r="D153" s="241" t="s">
        <v>697</v>
      </c>
      <c r="E153" s="193" t="s">
        <v>183</v>
      </c>
    </row>
    <row r="154" spans="1:5" ht="15.75" customHeight="1">
      <c r="A154" s="199"/>
      <c r="B154" s="199"/>
      <c r="C154" s="206" t="s">
        <v>514</v>
      </c>
      <c r="D154" s="240" t="s">
        <v>628</v>
      </c>
      <c r="E154" s="193" t="s">
        <v>183</v>
      </c>
    </row>
    <row r="155" spans="1:5" ht="15.75" customHeight="1">
      <c r="A155" s="196" t="s">
        <v>342</v>
      </c>
      <c r="B155" s="199"/>
      <c r="C155" s="206" t="s">
        <v>629</v>
      </c>
      <c r="D155" s="240" t="s">
        <v>632</v>
      </c>
      <c r="E155" s="193" t="s">
        <v>183</v>
      </c>
    </row>
    <row r="156" spans="1:5" ht="15.75" customHeight="1">
      <c r="A156" s="201" t="s">
        <v>422</v>
      </c>
      <c r="B156" s="199"/>
      <c r="C156" s="206" t="s">
        <v>630</v>
      </c>
      <c r="D156" s="240" t="s">
        <v>631</v>
      </c>
      <c r="E156" s="193" t="s">
        <v>183</v>
      </c>
    </row>
    <row r="157" spans="1:5" ht="18.75" customHeight="1">
      <c r="A157" s="196" t="s">
        <v>342</v>
      </c>
      <c r="C157" s="206" t="s">
        <v>639</v>
      </c>
      <c r="D157" s="242" t="s">
        <v>638</v>
      </c>
      <c r="E157" s="193" t="s">
        <v>183</v>
      </c>
    </row>
    <row r="158" spans="1:5" ht="15.75" customHeight="1">
      <c r="A158" s="201" t="s">
        <v>422</v>
      </c>
      <c r="B158" s="199"/>
      <c r="C158" s="206" t="s">
        <v>667</v>
      </c>
      <c r="D158" s="240" t="s">
        <v>668</v>
      </c>
      <c r="E158" s="193" t="s">
        <v>183</v>
      </c>
    </row>
    <row r="159" spans="1:5" ht="15.75" customHeight="1">
      <c r="A159" s="196" t="s">
        <v>342</v>
      </c>
      <c r="B159" s="199"/>
      <c r="C159" s="206" t="s">
        <v>669</v>
      </c>
      <c r="D159" s="240" t="s">
        <v>671</v>
      </c>
      <c r="E159" s="193" t="s">
        <v>183</v>
      </c>
    </row>
    <row r="160" spans="1:5" ht="15.75" customHeight="1">
      <c r="A160" s="201" t="s">
        <v>422</v>
      </c>
      <c r="B160" s="199"/>
      <c r="C160" s="206" t="s">
        <v>670</v>
      </c>
      <c r="D160" s="240" t="s">
        <v>673</v>
      </c>
      <c r="E160" s="193" t="s">
        <v>183</v>
      </c>
    </row>
    <row r="161" spans="1:5" ht="15.75" customHeight="1">
      <c r="A161" s="201" t="s">
        <v>422</v>
      </c>
      <c r="B161" s="199"/>
      <c r="C161" s="206" t="s">
        <v>688</v>
      </c>
      <c r="D161" s="240" t="s">
        <v>689</v>
      </c>
      <c r="E161" s="193" t="s">
        <v>183</v>
      </c>
    </row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</sheetData>
  <mergeCells count="1">
    <mergeCell ref="A2:F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C3:I35"/>
  <sheetViews>
    <sheetView zoomScale="75" zoomScaleNormal="75" workbookViewId="0" topLeftCell="A12">
      <selection activeCell="C18" sqref="C18:I18"/>
    </sheetView>
  </sheetViews>
  <sheetFormatPr defaultColWidth="9.00390625" defaultRowHeight="16.5"/>
  <cols>
    <col min="1" max="2" width="9.00390625" style="166" customWidth="1"/>
    <col min="3" max="3" width="21.625" style="166" customWidth="1"/>
    <col min="4" max="4" width="7.75390625" style="166" customWidth="1"/>
    <col min="5" max="5" width="14.00390625" style="166" customWidth="1"/>
    <col min="6" max="6" width="7.125" style="166" customWidth="1"/>
    <col min="7" max="7" width="12.00390625" style="166" customWidth="1"/>
    <col min="8" max="8" width="15.375" style="166" customWidth="1"/>
    <col min="9" max="9" width="32.375" style="166" customWidth="1"/>
    <col min="10" max="16384" width="9.00390625" style="166" customWidth="1"/>
  </cols>
  <sheetData>
    <row r="3" spans="3:9" ht="30" customHeight="1">
      <c r="C3" s="571" t="s">
        <v>228</v>
      </c>
      <c r="D3" s="571"/>
      <c r="E3" s="571"/>
      <c r="F3" s="571"/>
      <c r="G3" s="571"/>
      <c r="H3" s="571"/>
      <c r="I3" s="571"/>
    </row>
    <row r="4" spans="3:9" ht="24.75" customHeight="1">
      <c r="C4" s="571" t="s">
        <v>229</v>
      </c>
      <c r="D4" s="571"/>
      <c r="E4" s="571"/>
      <c r="F4" s="571"/>
      <c r="G4" s="571"/>
      <c r="H4" s="571"/>
      <c r="I4" s="571"/>
    </row>
    <row r="5" spans="4:9" ht="24" customHeight="1">
      <c r="D5" s="167"/>
      <c r="E5" s="167"/>
      <c r="F5" s="568">
        <f ca="1">TODAY()</f>
        <v>45000</v>
      </c>
      <c r="G5" s="568"/>
      <c r="H5" s="167"/>
      <c r="I5" s="168" t="s">
        <v>230</v>
      </c>
    </row>
    <row r="6" spans="3:9" ht="33" customHeight="1">
      <c r="C6" s="169" t="s">
        <v>231</v>
      </c>
      <c r="D6" s="569">
        <f ca="1">TODAY()</f>
        <v>45000</v>
      </c>
      <c r="E6" s="569"/>
      <c r="F6" s="570" t="s">
        <v>217</v>
      </c>
      <c r="G6" s="570"/>
      <c r="H6" s="570"/>
      <c r="I6" s="570"/>
    </row>
    <row r="7" spans="3:9" ht="33" customHeight="1">
      <c r="C7" s="562" t="s">
        <v>218</v>
      </c>
      <c r="D7" s="562"/>
      <c r="E7" s="562" t="s">
        <v>219</v>
      </c>
      <c r="F7" s="562"/>
      <c r="G7" s="562"/>
      <c r="H7" s="562" t="s">
        <v>220</v>
      </c>
      <c r="I7" s="562"/>
    </row>
    <row r="8" spans="3:9" ht="39.75" customHeight="1">
      <c r="C8" s="567"/>
      <c r="D8" s="567"/>
      <c r="E8" s="563"/>
      <c r="F8" s="563"/>
      <c r="G8" s="563"/>
      <c r="H8" s="564"/>
      <c r="I8" s="564"/>
    </row>
    <row r="9" spans="3:9" ht="39.75" customHeight="1">
      <c r="C9" s="567"/>
      <c r="D9" s="567"/>
      <c r="E9" s="563"/>
      <c r="F9" s="563"/>
      <c r="G9" s="563"/>
      <c r="H9" s="564"/>
      <c r="I9" s="564"/>
    </row>
    <row r="10" spans="3:9" ht="39.75" customHeight="1">
      <c r="C10" s="567"/>
      <c r="D10" s="567"/>
      <c r="E10" s="563"/>
      <c r="F10" s="563"/>
      <c r="G10" s="563"/>
      <c r="H10" s="564"/>
      <c r="I10" s="564"/>
    </row>
    <row r="11" spans="3:9" ht="39.75" customHeight="1">
      <c r="C11" s="567"/>
      <c r="D11" s="567"/>
      <c r="E11" s="563"/>
      <c r="F11" s="563"/>
      <c r="G11" s="563"/>
      <c r="H11" s="564"/>
      <c r="I11" s="564"/>
    </row>
    <row r="12" spans="3:9" ht="39" customHeight="1">
      <c r="C12" s="562" t="s">
        <v>221</v>
      </c>
      <c r="D12" s="562"/>
      <c r="E12" s="563"/>
      <c r="F12" s="563"/>
      <c r="G12" s="563"/>
      <c r="H12" s="564">
        <f>SUM(H8:I11)</f>
        <v>0</v>
      </c>
      <c r="I12" s="564"/>
    </row>
    <row r="13" spans="3:9" ht="38.25" customHeight="1">
      <c r="C13" s="170" t="s">
        <v>232</v>
      </c>
      <c r="D13" s="565"/>
      <c r="E13" s="565"/>
      <c r="F13" s="566" t="s">
        <v>222</v>
      </c>
      <c r="G13" s="566"/>
      <c r="H13" s="171"/>
      <c r="I13" s="172" t="s">
        <v>223</v>
      </c>
    </row>
    <row r="14" spans="3:9" ht="39" customHeight="1">
      <c r="C14" s="170" t="s">
        <v>233</v>
      </c>
      <c r="D14" s="559"/>
      <c r="E14" s="559"/>
      <c r="F14" s="560" t="s">
        <v>224</v>
      </c>
      <c r="G14" s="560"/>
      <c r="H14" s="173"/>
      <c r="I14" s="173" t="s">
        <v>225</v>
      </c>
    </row>
    <row r="15" spans="3:9" ht="5.25" customHeight="1">
      <c r="C15" s="174"/>
      <c r="D15" s="174"/>
      <c r="E15" s="174"/>
      <c r="F15" s="174"/>
      <c r="G15" s="174"/>
      <c r="H15" s="174"/>
      <c r="I15" s="174"/>
    </row>
    <row r="16" ht="19.5">
      <c r="C16" s="175" t="s">
        <v>176</v>
      </c>
    </row>
    <row r="17" spans="3:9" ht="19.5">
      <c r="C17" s="561" t="s">
        <v>226</v>
      </c>
      <c r="D17" s="561"/>
      <c r="E17" s="561"/>
      <c r="F17" s="561"/>
      <c r="G17" s="561"/>
      <c r="H17" s="561"/>
      <c r="I17" s="561"/>
    </row>
    <row r="18" spans="3:9" ht="19.5">
      <c r="C18" s="561" t="s">
        <v>227</v>
      </c>
      <c r="D18" s="561"/>
      <c r="E18" s="561"/>
      <c r="F18" s="561"/>
      <c r="G18" s="561"/>
      <c r="H18" s="561"/>
      <c r="I18" s="561"/>
    </row>
    <row r="19" ht="6.75" customHeight="1"/>
    <row r="20" spans="3:9" ht="30" customHeight="1">
      <c r="C20" s="571" t="s">
        <v>228</v>
      </c>
      <c r="D20" s="571"/>
      <c r="E20" s="571"/>
      <c r="F20" s="571"/>
      <c r="G20" s="571"/>
      <c r="H20" s="571"/>
      <c r="I20" s="571"/>
    </row>
    <row r="21" spans="3:9" ht="24.75" customHeight="1">
      <c r="C21" s="571" t="s">
        <v>691</v>
      </c>
      <c r="D21" s="571"/>
      <c r="E21" s="571"/>
      <c r="F21" s="571"/>
      <c r="G21" s="571"/>
      <c r="H21" s="571"/>
      <c r="I21" s="571"/>
    </row>
    <row r="22" spans="4:9" ht="24" customHeight="1">
      <c r="D22" s="167"/>
      <c r="E22" s="167"/>
      <c r="F22" s="568">
        <f ca="1">TODAY()</f>
        <v>45000</v>
      </c>
      <c r="G22" s="568"/>
      <c r="H22" s="167"/>
      <c r="I22" s="168" t="s">
        <v>230</v>
      </c>
    </row>
    <row r="23" spans="3:9" ht="33" customHeight="1">
      <c r="C23" s="169" t="s">
        <v>231</v>
      </c>
      <c r="D23" s="569">
        <f ca="1">TODAY()</f>
        <v>45000</v>
      </c>
      <c r="E23" s="569"/>
      <c r="F23" s="570" t="s">
        <v>217</v>
      </c>
      <c r="G23" s="570"/>
      <c r="H23" s="570"/>
      <c r="I23" s="570"/>
    </row>
    <row r="24" spans="3:9" ht="33" customHeight="1">
      <c r="C24" s="562" t="s">
        <v>218</v>
      </c>
      <c r="D24" s="562"/>
      <c r="E24" s="562" t="s">
        <v>219</v>
      </c>
      <c r="F24" s="562"/>
      <c r="G24" s="562"/>
      <c r="H24" s="562" t="s">
        <v>220</v>
      </c>
      <c r="I24" s="562"/>
    </row>
    <row r="25" spans="3:9" ht="39.75" customHeight="1">
      <c r="C25" s="567">
        <f>IF(C8="","",C8)</f>
      </c>
      <c r="D25" s="567"/>
      <c r="E25" s="563">
        <f>IF(E8="","",E8)</f>
      </c>
      <c r="F25" s="563"/>
      <c r="G25" s="563"/>
      <c r="H25" s="564">
        <f>IF(H8="","",H8)</f>
      </c>
      <c r="I25" s="564"/>
    </row>
    <row r="26" spans="3:9" ht="39.75" customHeight="1">
      <c r="C26" s="567">
        <f>IF(C9="","",C9)</f>
      </c>
      <c r="D26" s="567"/>
      <c r="E26" s="563">
        <f>IF(E9="","",E9)</f>
      </c>
      <c r="F26" s="563"/>
      <c r="G26" s="563"/>
      <c r="H26" s="564">
        <f>IF(H9="","",H9)</f>
      </c>
      <c r="I26" s="564"/>
    </row>
    <row r="27" spans="3:9" ht="39.75" customHeight="1">
      <c r="C27" s="567">
        <f>IF(C10="","",C10)</f>
      </c>
      <c r="D27" s="567"/>
      <c r="E27" s="563">
        <f>IF(E10="","",E10)</f>
      </c>
      <c r="F27" s="563"/>
      <c r="G27" s="563"/>
      <c r="H27" s="564">
        <f>IF(H10="","",H10)</f>
      </c>
      <c r="I27" s="564"/>
    </row>
    <row r="28" spans="3:9" ht="39.75" customHeight="1">
      <c r="C28" s="567">
        <f>IF(C11="","",C11)</f>
      </c>
      <c r="D28" s="567"/>
      <c r="E28" s="563">
        <f>IF(E11="","",E11)</f>
      </c>
      <c r="F28" s="563"/>
      <c r="G28" s="563"/>
      <c r="H28" s="564">
        <f>IF(H11="","",H11)</f>
      </c>
      <c r="I28" s="564"/>
    </row>
    <row r="29" spans="3:9" ht="39" customHeight="1">
      <c r="C29" s="562" t="s">
        <v>221</v>
      </c>
      <c r="D29" s="562"/>
      <c r="E29" s="563"/>
      <c r="F29" s="563"/>
      <c r="G29" s="563"/>
      <c r="H29" s="564">
        <f>SUM(H25:I28)</f>
        <v>0</v>
      </c>
      <c r="I29" s="564"/>
    </row>
    <row r="30" spans="3:9" ht="38.25" customHeight="1">
      <c r="C30" s="170" t="s">
        <v>232</v>
      </c>
      <c r="D30" s="565"/>
      <c r="E30" s="565"/>
      <c r="F30" s="566" t="s">
        <v>222</v>
      </c>
      <c r="G30" s="566"/>
      <c r="H30" s="171"/>
      <c r="I30" s="172" t="s">
        <v>223</v>
      </c>
    </row>
    <row r="31" spans="3:9" ht="39" customHeight="1">
      <c r="C31" s="170" t="s">
        <v>233</v>
      </c>
      <c r="D31" s="559"/>
      <c r="E31" s="559"/>
      <c r="F31" s="560" t="s">
        <v>224</v>
      </c>
      <c r="G31" s="560"/>
      <c r="H31" s="173"/>
      <c r="I31" s="173" t="s">
        <v>225</v>
      </c>
    </row>
    <row r="32" spans="3:9" ht="5.25" customHeight="1">
      <c r="C32" s="174"/>
      <c r="D32" s="174"/>
      <c r="E32" s="174"/>
      <c r="F32" s="174"/>
      <c r="G32" s="174"/>
      <c r="H32" s="174"/>
      <c r="I32" s="174"/>
    </row>
    <row r="33" ht="19.5">
      <c r="C33" s="175" t="s">
        <v>176</v>
      </c>
    </row>
    <row r="34" spans="3:9" ht="19.5">
      <c r="C34" s="561" t="s">
        <v>226</v>
      </c>
      <c r="D34" s="561"/>
      <c r="E34" s="561"/>
      <c r="F34" s="561"/>
      <c r="G34" s="561"/>
      <c r="H34" s="561"/>
      <c r="I34" s="561"/>
    </row>
    <row r="35" spans="3:9" ht="19.5">
      <c r="C35" s="561" t="s">
        <v>227</v>
      </c>
      <c r="D35" s="561"/>
      <c r="E35" s="561"/>
      <c r="F35" s="561"/>
      <c r="G35" s="561"/>
      <c r="H35" s="561"/>
      <c r="I35" s="561"/>
    </row>
  </sheetData>
  <mergeCells count="58">
    <mergeCell ref="C3:I3"/>
    <mergeCell ref="C4:I4"/>
    <mergeCell ref="F6:I6"/>
    <mergeCell ref="F5:G5"/>
    <mergeCell ref="D6:E6"/>
    <mergeCell ref="C7:D7"/>
    <mergeCell ref="E7:G7"/>
    <mergeCell ref="H7:I7"/>
    <mergeCell ref="C8:D8"/>
    <mergeCell ref="E8:G8"/>
    <mergeCell ref="H8:I8"/>
    <mergeCell ref="C9:D9"/>
    <mergeCell ref="E9:G9"/>
    <mergeCell ref="H9:I9"/>
    <mergeCell ref="C10:D10"/>
    <mergeCell ref="E10:G10"/>
    <mergeCell ref="H10:I10"/>
    <mergeCell ref="C20:I20"/>
    <mergeCell ref="C21:I21"/>
    <mergeCell ref="C11:D11"/>
    <mergeCell ref="E11:G11"/>
    <mergeCell ref="H11:I11"/>
    <mergeCell ref="C12:D12"/>
    <mergeCell ref="E12:G12"/>
    <mergeCell ref="H12:I12"/>
    <mergeCell ref="C17:I17"/>
    <mergeCell ref="C18:I18"/>
    <mergeCell ref="F13:G13"/>
    <mergeCell ref="F14:G14"/>
    <mergeCell ref="D13:E13"/>
    <mergeCell ref="D14:E14"/>
    <mergeCell ref="F22:G22"/>
    <mergeCell ref="D23:E23"/>
    <mergeCell ref="F23:I23"/>
    <mergeCell ref="C24:D24"/>
    <mergeCell ref="E24:G24"/>
    <mergeCell ref="H24:I24"/>
    <mergeCell ref="C25:D25"/>
    <mergeCell ref="E25:G25"/>
    <mergeCell ref="H25:I25"/>
    <mergeCell ref="C26:D26"/>
    <mergeCell ref="E26:G26"/>
    <mergeCell ref="H26:I26"/>
    <mergeCell ref="C27:D27"/>
    <mergeCell ref="E27:G27"/>
    <mergeCell ref="H27:I27"/>
    <mergeCell ref="C28:D28"/>
    <mergeCell ref="E28:G28"/>
    <mergeCell ref="H28:I28"/>
    <mergeCell ref="C29:D29"/>
    <mergeCell ref="E29:G29"/>
    <mergeCell ref="H29:I29"/>
    <mergeCell ref="D30:E30"/>
    <mergeCell ref="F30:G30"/>
    <mergeCell ref="D31:E31"/>
    <mergeCell ref="F31:G31"/>
    <mergeCell ref="C34:I34"/>
    <mergeCell ref="C35:I35"/>
  </mergeCells>
  <printOptions/>
  <pageMargins left="0.45" right="0.34" top="0.31" bottom="0.28" header="0.24" footer="0.18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zoomScaleSheetLayoutView="75" zoomScalePageLayoutView="0" workbookViewId="0" topLeftCell="A16">
      <selection activeCell="D7" sqref="D7:H7"/>
    </sheetView>
  </sheetViews>
  <sheetFormatPr defaultColWidth="9.00390625" defaultRowHeight="16.5"/>
  <cols>
    <col min="1" max="1" width="9.00390625" style="15" customWidth="1"/>
    <col min="2" max="2" width="10.25390625" style="15" customWidth="1"/>
    <col min="3" max="3" width="11.125" style="15" customWidth="1"/>
    <col min="4" max="4" width="7.25390625" style="15" customWidth="1"/>
    <col min="5" max="5" width="6.125" style="15" customWidth="1"/>
    <col min="6" max="7" width="3.50390625" style="15" customWidth="1"/>
    <col min="8" max="8" width="5.50390625" style="15" customWidth="1"/>
    <col min="9" max="9" width="4.375" style="15" customWidth="1"/>
    <col min="10" max="11" width="5.625" style="15" customWidth="1"/>
    <col min="12" max="12" width="4.75390625" style="15" customWidth="1"/>
    <col min="13" max="15" width="5.625" style="15" customWidth="1"/>
    <col min="16" max="16" width="5.00390625" style="15" customWidth="1"/>
    <col min="17" max="17" width="21.875" style="15" customWidth="1"/>
    <col min="18" max="16384" width="9.00390625" style="15" customWidth="1"/>
  </cols>
  <sheetData>
    <row r="1" spans="2:17" ht="19.5">
      <c r="B1" s="589" t="s">
        <v>212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</row>
    <row r="2" spans="2:17" ht="7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ht="21">
      <c r="B3" s="382" t="s">
        <v>123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</row>
    <row r="4" spans="2:17" ht="28.5" customHeight="1">
      <c r="B4" s="15" t="s">
        <v>276</v>
      </c>
      <c r="C4" s="177">
        <f ca="1">TODAY()</f>
        <v>45000</v>
      </c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17" ht="21.75" customHeight="1">
      <c r="B5" s="15" t="s">
        <v>116</v>
      </c>
      <c r="Q5" s="16" t="s">
        <v>117</v>
      </c>
    </row>
    <row r="6" spans="2:17" ht="21" customHeight="1">
      <c r="B6" s="572" t="s">
        <v>75</v>
      </c>
      <c r="C6" s="573"/>
      <c r="D6" s="572" t="s">
        <v>96</v>
      </c>
      <c r="E6" s="591"/>
      <c r="F6" s="591"/>
      <c r="G6" s="591"/>
      <c r="H6" s="573"/>
      <c r="I6" s="572" t="s">
        <v>120</v>
      </c>
      <c r="J6" s="591"/>
      <c r="K6" s="591"/>
      <c r="L6" s="591"/>
      <c r="M6" s="591"/>
      <c r="N6" s="573"/>
      <c r="O6" s="592" t="s">
        <v>31</v>
      </c>
      <c r="P6" s="592"/>
      <c r="Q6" s="592"/>
    </row>
    <row r="7" spans="2:17" ht="24" customHeight="1">
      <c r="B7" s="574" t="s">
        <v>32</v>
      </c>
      <c r="C7" s="575"/>
      <c r="D7" s="618" t="s">
        <v>530</v>
      </c>
      <c r="E7" s="619"/>
      <c r="F7" s="619"/>
      <c r="G7" s="619"/>
      <c r="H7" s="620"/>
      <c r="I7" s="609">
        <f>H30</f>
        <v>5060</v>
      </c>
      <c r="J7" s="610"/>
      <c r="K7" s="610"/>
      <c r="L7" s="610"/>
      <c r="M7" s="610"/>
      <c r="N7" s="611"/>
      <c r="O7" s="596" t="s">
        <v>331</v>
      </c>
      <c r="P7" s="597"/>
      <c r="Q7" s="598"/>
    </row>
    <row r="8" spans="2:17" ht="24" customHeight="1">
      <c r="B8" s="576"/>
      <c r="C8" s="577"/>
      <c r="D8" s="621" t="s">
        <v>97</v>
      </c>
      <c r="E8" s="622"/>
      <c r="F8" s="622"/>
      <c r="G8" s="622"/>
      <c r="H8" s="623"/>
      <c r="I8" s="612"/>
      <c r="J8" s="613"/>
      <c r="K8" s="613"/>
      <c r="L8" s="613"/>
      <c r="M8" s="613"/>
      <c r="N8" s="614"/>
      <c r="O8" s="599"/>
      <c r="P8" s="600"/>
      <c r="Q8" s="601"/>
    </row>
    <row r="9" spans="2:17" ht="24" customHeight="1">
      <c r="B9" s="578"/>
      <c r="C9" s="579"/>
      <c r="D9" s="624"/>
      <c r="E9" s="625"/>
      <c r="F9" s="625"/>
      <c r="G9" s="625"/>
      <c r="H9" s="626"/>
      <c r="I9" s="615"/>
      <c r="J9" s="616"/>
      <c r="K9" s="616"/>
      <c r="L9" s="616"/>
      <c r="M9" s="616"/>
      <c r="N9" s="617"/>
      <c r="O9" s="602"/>
      <c r="P9" s="603"/>
      <c r="Q9" s="604"/>
    </row>
    <row r="10" spans="2:17" ht="16.5" customHeight="1">
      <c r="B10" s="574" t="s">
        <v>98</v>
      </c>
      <c r="C10" s="575"/>
      <c r="D10" s="594" t="s">
        <v>33</v>
      </c>
      <c r="E10" s="594"/>
      <c r="F10" s="594"/>
      <c r="G10" s="594"/>
      <c r="H10" s="575"/>
      <c r="I10" s="592" t="s">
        <v>99</v>
      </c>
      <c r="J10" s="592"/>
      <c r="K10" s="592"/>
      <c r="L10" s="592"/>
      <c r="M10" s="592" t="s">
        <v>34</v>
      </c>
      <c r="N10" s="592"/>
      <c r="O10" s="592"/>
      <c r="P10" s="592"/>
      <c r="Q10" s="25" t="s">
        <v>122</v>
      </c>
    </row>
    <row r="11" spans="2:17" ht="16.5" customHeight="1">
      <c r="B11" s="578"/>
      <c r="C11" s="579"/>
      <c r="D11" s="595"/>
      <c r="E11" s="595"/>
      <c r="F11" s="595"/>
      <c r="G11" s="595"/>
      <c r="H11" s="579"/>
      <c r="I11" s="592"/>
      <c r="J11" s="592"/>
      <c r="K11" s="592"/>
      <c r="L11" s="592"/>
      <c r="M11" s="592"/>
      <c r="N11" s="592"/>
      <c r="O11" s="592"/>
      <c r="P11" s="592"/>
      <c r="Q11" s="26" t="s">
        <v>121</v>
      </c>
    </row>
    <row r="12" spans="2:17" ht="16.5" customHeight="1">
      <c r="B12" s="583"/>
      <c r="C12" s="584"/>
      <c r="D12" s="627"/>
      <c r="E12" s="628"/>
      <c r="F12" s="628"/>
      <c r="G12" s="628"/>
      <c r="H12" s="629"/>
      <c r="I12" s="593"/>
      <c r="J12" s="593"/>
      <c r="K12" s="593"/>
      <c r="L12" s="593"/>
      <c r="M12" s="627"/>
      <c r="N12" s="628"/>
      <c r="O12" s="628"/>
      <c r="P12" s="629"/>
      <c r="Q12" s="590"/>
    </row>
    <row r="13" spans="2:17" ht="16.5" customHeight="1">
      <c r="B13" s="585"/>
      <c r="C13" s="586"/>
      <c r="D13" s="630"/>
      <c r="E13" s="631"/>
      <c r="F13" s="631"/>
      <c r="G13" s="631"/>
      <c r="H13" s="632"/>
      <c r="I13" s="593"/>
      <c r="J13" s="593"/>
      <c r="K13" s="593"/>
      <c r="L13" s="593"/>
      <c r="M13" s="630"/>
      <c r="N13" s="631"/>
      <c r="O13" s="631"/>
      <c r="P13" s="632"/>
      <c r="Q13" s="590"/>
    </row>
    <row r="14" spans="2:17" ht="16.5" customHeight="1">
      <c r="B14" s="574" t="s">
        <v>100</v>
      </c>
      <c r="C14" s="575"/>
      <c r="D14" s="630"/>
      <c r="E14" s="631"/>
      <c r="F14" s="631"/>
      <c r="G14" s="631"/>
      <c r="H14" s="632"/>
      <c r="I14" s="593" t="s">
        <v>101</v>
      </c>
      <c r="J14" s="593"/>
      <c r="K14" s="593"/>
      <c r="L14" s="593"/>
      <c r="M14" s="630"/>
      <c r="N14" s="631"/>
      <c r="O14" s="631"/>
      <c r="P14" s="632"/>
      <c r="Q14" s="590"/>
    </row>
    <row r="15" spans="2:17" ht="16.5" customHeight="1">
      <c r="B15" s="578"/>
      <c r="C15" s="579"/>
      <c r="D15" s="630"/>
      <c r="E15" s="631"/>
      <c r="F15" s="631"/>
      <c r="G15" s="631"/>
      <c r="H15" s="632"/>
      <c r="I15" s="593"/>
      <c r="J15" s="593"/>
      <c r="K15" s="593"/>
      <c r="L15" s="593"/>
      <c r="M15" s="630"/>
      <c r="N15" s="631"/>
      <c r="O15" s="631"/>
      <c r="P15" s="632"/>
      <c r="Q15" s="590"/>
    </row>
    <row r="16" spans="2:17" ht="16.5" customHeight="1">
      <c r="B16" s="583"/>
      <c r="C16" s="584"/>
      <c r="D16" s="630"/>
      <c r="E16" s="631"/>
      <c r="F16" s="631"/>
      <c r="G16" s="631"/>
      <c r="H16" s="632"/>
      <c r="I16" s="588"/>
      <c r="J16" s="588"/>
      <c r="K16" s="588"/>
      <c r="L16" s="588"/>
      <c r="M16" s="630"/>
      <c r="N16" s="631"/>
      <c r="O16" s="631"/>
      <c r="P16" s="632"/>
      <c r="Q16" s="590"/>
    </row>
    <row r="17" spans="2:17" ht="16.5" customHeight="1">
      <c r="B17" s="585"/>
      <c r="C17" s="586"/>
      <c r="D17" s="633"/>
      <c r="E17" s="634"/>
      <c r="F17" s="634"/>
      <c r="G17" s="634"/>
      <c r="H17" s="635"/>
      <c r="I17" s="588"/>
      <c r="J17" s="588"/>
      <c r="K17" s="588"/>
      <c r="L17" s="588"/>
      <c r="M17" s="633"/>
      <c r="N17" s="634"/>
      <c r="O17" s="634"/>
      <c r="P17" s="635"/>
      <c r="Q17" s="590"/>
    </row>
    <row r="18" spans="2:17" ht="27.75" customHeight="1">
      <c r="B18" s="587" t="str">
        <f>O7</f>
        <v>退還102學年度暑期課業輔導費</v>
      </c>
      <c r="C18" s="587"/>
      <c r="D18" s="587"/>
      <c r="E18" s="587"/>
      <c r="F18" s="587"/>
      <c r="G18" s="587"/>
      <c r="H18" s="587"/>
      <c r="I18" s="587"/>
      <c r="J18" s="587"/>
      <c r="K18" s="587"/>
      <c r="L18" s="587"/>
      <c r="M18" s="587"/>
      <c r="N18" s="587"/>
      <c r="O18" s="587"/>
      <c r="P18" s="587"/>
      <c r="Q18" s="587"/>
    </row>
    <row r="19" spans="2:17" s="17" customFormat="1" ht="43.5" customHeight="1">
      <c r="B19" s="18" t="s">
        <v>102</v>
      </c>
      <c r="C19" s="18" t="s">
        <v>103</v>
      </c>
      <c r="D19" s="606" t="s">
        <v>104</v>
      </c>
      <c r="E19" s="606"/>
      <c r="F19" s="608" t="s">
        <v>105</v>
      </c>
      <c r="G19" s="608"/>
      <c r="H19" s="606" t="s">
        <v>106</v>
      </c>
      <c r="I19" s="606"/>
      <c r="J19" s="607" t="s">
        <v>107</v>
      </c>
      <c r="K19" s="607"/>
      <c r="L19" s="607"/>
      <c r="M19" s="607"/>
      <c r="N19" s="607"/>
      <c r="O19" s="607"/>
      <c r="P19" s="607"/>
      <c r="Q19" s="19" t="s">
        <v>108</v>
      </c>
    </row>
    <row r="20" spans="1:17" ht="43.5" customHeight="1">
      <c r="A20" s="15">
        <v>1</v>
      </c>
      <c r="B20" s="20" t="s">
        <v>109</v>
      </c>
      <c r="C20" s="18" t="s">
        <v>110</v>
      </c>
      <c r="D20" s="580"/>
      <c r="E20" s="580"/>
      <c r="F20" s="608" t="s">
        <v>111</v>
      </c>
      <c r="G20" s="608"/>
      <c r="H20" s="636">
        <v>2250</v>
      </c>
      <c r="I20" s="636"/>
      <c r="J20" s="637" t="s">
        <v>119</v>
      </c>
      <c r="K20" s="637"/>
      <c r="L20" s="637"/>
      <c r="M20" s="637"/>
      <c r="N20" s="637"/>
      <c r="O20" s="637"/>
      <c r="P20" s="637"/>
      <c r="Q20" s="21"/>
    </row>
    <row r="21" spans="1:17" ht="43.5" customHeight="1">
      <c r="A21" s="15">
        <v>2</v>
      </c>
      <c r="B21" s="20">
        <v>308</v>
      </c>
      <c r="C21" s="18" t="s">
        <v>112</v>
      </c>
      <c r="D21" s="580"/>
      <c r="E21" s="580"/>
      <c r="F21" s="581" t="s">
        <v>113</v>
      </c>
      <c r="G21" s="582"/>
      <c r="H21" s="636">
        <v>2810</v>
      </c>
      <c r="I21" s="636"/>
      <c r="J21" s="637" t="s">
        <v>119</v>
      </c>
      <c r="K21" s="637"/>
      <c r="L21" s="637"/>
      <c r="M21" s="637"/>
      <c r="N21" s="637"/>
      <c r="O21" s="637"/>
      <c r="P21" s="637"/>
      <c r="Q21" s="21"/>
    </row>
    <row r="22" spans="1:17" ht="43.5" customHeight="1">
      <c r="A22" s="15">
        <v>3</v>
      </c>
      <c r="B22" s="20"/>
      <c r="C22" s="18" t="s">
        <v>114</v>
      </c>
      <c r="D22" s="580"/>
      <c r="E22" s="580"/>
      <c r="F22" s="581"/>
      <c r="G22" s="582"/>
      <c r="H22" s="636"/>
      <c r="I22" s="636"/>
      <c r="J22" s="637"/>
      <c r="K22" s="637"/>
      <c r="L22" s="637"/>
      <c r="M22" s="637"/>
      <c r="N22" s="637"/>
      <c r="O22" s="637"/>
      <c r="P22" s="637"/>
      <c r="Q22" s="21"/>
    </row>
    <row r="23" spans="1:17" ht="43.5" customHeight="1">
      <c r="A23" s="15">
        <v>4</v>
      </c>
      <c r="B23" s="20"/>
      <c r="C23" s="18"/>
      <c r="D23" s="580"/>
      <c r="E23" s="580"/>
      <c r="F23" s="581"/>
      <c r="G23" s="582"/>
      <c r="H23" s="636"/>
      <c r="I23" s="636"/>
      <c r="J23" s="637"/>
      <c r="K23" s="637"/>
      <c r="L23" s="637"/>
      <c r="M23" s="637"/>
      <c r="N23" s="637"/>
      <c r="O23" s="637"/>
      <c r="P23" s="637"/>
      <c r="Q23" s="21"/>
    </row>
    <row r="24" spans="1:17" ht="43.5" customHeight="1">
      <c r="A24" s="15">
        <v>5</v>
      </c>
      <c r="B24" s="20"/>
      <c r="C24" s="18"/>
      <c r="D24" s="580"/>
      <c r="E24" s="580"/>
      <c r="F24" s="581"/>
      <c r="G24" s="582"/>
      <c r="H24" s="636"/>
      <c r="I24" s="636"/>
      <c r="J24" s="637"/>
      <c r="K24" s="637"/>
      <c r="L24" s="637"/>
      <c r="M24" s="637"/>
      <c r="N24" s="637"/>
      <c r="O24" s="637"/>
      <c r="P24" s="637"/>
      <c r="Q24" s="21"/>
    </row>
    <row r="25" spans="1:17" ht="43.5" customHeight="1">
      <c r="A25" s="15">
        <v>6</v>
      </c>
      <c r="B25" s="20"/>
      <c r="C25" s="18"/>
      <c r="D25" s="580"/>
      <c r="E25" s="580"/>
      <c r="F25" s="581"/>
      <c r="G25" s="582"/>
      <c r="H25" s="636"/>
      <c r="I25" s="636"/>
      <c r="J25" s="637"/>
      <c r="K25" s="637"/>
      <c r="L25" s="637"/>
      <c r="M25" s="637"/>
      <c r="N25" s="637"/>
      <c r="O25" s="637"/>
      <c r="P25" s="637"/>
      <c r="Q25" s="21"/>
    </row>
    <row r="26" spans="1:17" ht="43.5" customHeight="1">
      <c r="A26" s="15">
        <v>7</v>
      </c>
      <c r="B26" s="20"/>
      <c r="C26" s="18"/>
      <c r="D26" s="580"/>
      <c r="E26" s="580"/>
      <c r="F26" s="581"/>
      <c r="G26" s="582"/>
      <c r="H26" s="636"/>
      <c r="I26" s="636"/>
      <c r="J26" s="637"/>
      <c r="K26" s="637"/>
      <c r="L26" s="637"/>
      <c r="M26" s="637"/>
      <c r="N26" s="637"/>
      <c r="O26" s="637"/>
      <c r="P26" s="637"/>
      <c r="Q26" s="21"/>
    </row>
    <row r="27" spans="1:17" ht="43.5" customHeight="1">
      <c r="A27" s="15">
        <v>8</v>
      </c>
      <c r="B27" s="20"/>
      <c r="C27" s="18"/>
      <c r="D27" s="580"/>
      <c r="E27" s="580"/>
      <c r="F27" s="581"/>
      <c r="G27" s="582"/>
      <c r="H27" s="636"/>
      <c r="I27" s="636"/>
      <c r="J27" s="637"/>
      <c r="K27" s="637"/>
      <c r="L27" s="637"/>
      <c r="M27" s="637"/>
      <c r="N27" s="637"/>
      <c r="O27" s="637"/>
      <c r="P27" s="637"/>
      <c r="Q27" s="21"/>
    </row>
    <row r="28" spans="1:17" ht="43.5" customHeight="1">
      <c r="A28" s="15">
        <v>9</v>
      </c>
      <c r="B28" s="20"/>
      <c r="C28" s="18"/>
      <c r="D28" s="580"/>
      <c r="E28" s="580"/>
      <c r="F28" s="581"/>
      <c r="G28" s="582"/>
      <c r="H28" s="636"/>
      <c r="I28" s="636"/>
      <c r="J28" s="637"/>
      <c r="K28" s="637"/>
      <c r="L28" s="637"/>
      <c r="M28" s="637"/>
      <c r="N28" s="637"/>
      <c r="O28" s="637"/>
      <c r="P28" s="637"/>
      <c r="Q28" s="21"/>
    </row>
    <row r="29" spans="1:17" ht="43.5" customHeight="1">
      <c r="A29" s="15">
        <v>10</v>
      </c>
      <c r="B29" s="20"/>
      <c r="C29" s="18"/>
      <c r="D29" s="580"/>
      <c r="E29" s="580"/>
      <c r="F29" s="581"/>
      <c r="G29" s="582"/>
      <c r="H29" s="636"/>
      <c r="I29" s="636"/>
      <c r="J29" s="637"/>
      <c r="K29" s="637"/>
      <c r="L29" s="637"/>
      <c r="M29" s="637"/>
      <c r="N29" s="637"/>
      <c r="O29" s="637"/>
      <c r="P29" s="637"/>
      <c r="Q29" s="21"/>
    </row>
    <row r="30" spans="2:17" s="17" customFormat="1" ht="43.5" customHeight="1">
      <c r="B30" s="22"/>
      <c r="C30" s="23" t="s">
        <v>115</v>
      </c>
      <c r="D30" s="605"/>
      <c r="E30" s="605"/>
      <c r="F30" s="605"/>
      <c r="G30" s="605"/>
      <c r="H30" s="636">
        <f>SUM(H20:H29)</f>
        <v>5060</v>
      </c>
      <c r="I30" s="636"/>
      <c r="J30" s="637"/>
      <c r="K30" s="637"/>
      <c r="L30" s="637"/>
      <c r="M30" s="637"/>
      <c r="N30" s="637"/>
      <c r="O30" s="637"/>
      <c r="P30" s="637"/>
      <c r="Q30" s="24"/>
    </row>
  </sheetData>
  <sheetProtection/>
  <mergeCells count="74">
    <mergeCell ref="H27:I27"/>
    <mergeCell ref="J27:P27"/>
    <mergeCell ref="H28:I28"/>
    <mergeCell ref="J28:P28"/>
    <mergeCell ref="H29:I29"/>
    <mergeCell ref="J29:P29"/>
    <mergeCell ref="H30:I30"/>
    <mergeCell ref="J30:P30"/>
    <mergeCell ref="H26:I26"/>
    <mergeCell ref="J26:P26"/>
    <mergeCell ref="H22:I22"/>
    <mergeCell ref="J22:P22"/>
    <mergeCell ref="H23:I23"/>
    <mergeCell ref="J23:P23"/>
    <mergeCell ref="H24:I24"/>
    <mergeCell ref="J24:P24"/>
    <mergeCell ref="F21:G21"/>
    <mergeCell ref="D21:E21"/>
    <mergeCell ref="H25:I25"/>
    <mergeCell ref="J25:P25"/>
    <mergeCell ref="H21:I21"/>
    <mergeCell ref="J21:P21"/>
    <mergeCell ref="D22:E22"/>
    <mergeCell ref="F22:G22"/>
    <mergeCell ref="D23:E23"/>
    <mergeCell ref="F23:G23"/>
    <mergeCell ref="D12:H17"/>
    <mergeCell ref="M12:P17"/>
    <mergeCell ref="F20:G20"/>
    <mergeCell ref="D20:E20"/>
    <mergeCell ref="H20:I20"/>
    <mergeCell ref="J20:P20"/>
    <mergeCell ref="B3:Q3"/>
    <mergeCell ref="H19:I19"/>
    <mergeCell ref="J19:P19"/>
    <mergeCell ref="F19:G19"/>
    <mergeCell ref="D19:E19"/>
    <mergeCell ref="I7:N9"/>
    <mergeCell ref="D7:H7"/>
    <mergeCell ref="D8:H8"/>
    <mergeCell ref="D9:H9"/>
    <mergeCell ref="D6:H6"/>
    <mergeCell ref="F30:G30"/>
    <mergeCell ref="D30:E30"/>
    <mergeCell ref="D29:E29"/>
    <mergeCell ref="F29:G29"/>
    <mergeCell ref="D28:E28"/>
    <mergeCell ref="F28:G28"/>
    <mergeCell ref="D27:E27"/>
    <mergeCell ref="F27:G27"/>
    <mergeCell ref="D24:E24"/>
    <mergeCell ref="F24:G24"/>
    <mergeCell ref="D25:E25"/>
    <mergeCell ref="F25:G25"/>
    <mergeCell ref="B1:Q1"/>
    <mergeCell ref="Q12:Q17"/>
    <mergeCell ref="I6:N6"/>
    <mergeCell ref="M10:P11"/>
    <mergeCell ref="I10:L11"/>
    <mergeCell ref="I12:L13"/>
    <mergeCell ref="D10:H11"/>
    <mergeCell ref="I14:L15"/>
    <mergeCell ref="O6:Q6"/>
    <mergeCell ref="O7:Q9"/>
    <mergeCell ref="B6:C6"/>
    <mergeCell ref="B7:C9"/>
    <mergeCell ref="D26:E26"/>
    <mergeCell ref="F26:G26"/>
    <mergeCell ref="B10:C11"/>
    <mergeCell ref="B12:C13"/>
    <mergeCell ref="B18:Q18"/>
    <mergeCell ref="I16:L17"/>
    <mergeCell ref="B14:C15"/>
    <mergeCell ref="B16:C17"/>
  </mergeCells>
  <printOptions/>
  <pageMargins left="0.41" right="0.1968503937007874" top="0.6" bottom="0.32" header="0.3937007874015748" footer="0.17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3:I44"/>
  <sheetViews>
    <sheetView zoomScale="75" zoomScaleNormal="75" zoomScalePageLayoutView="0" workbookViewId="0" topLeftCell="A1">
      <selection activeCell="L22" sqref="L22"/>
    </sheetView>
  </sheetViews>
  <sheetFormatPr defaultColWidth="9.00390625" defaultRowHeight="16.5"/>
  <cols>
    <col min="4" max="4" width="5.25390625" style="0" customWidth="1"/>
    <col min="6" max="6" width="13.625" style="0" customWidth="1"/>
    <col min="7" max="7" width="14.375" style="0" customWidth="1"/>
    <col min="9" max="9" width="27.50390625" style="0" customWidth="1"/>
  </cols>
  <sheetData>
    <row r="3" spans="3:9" ht="19.5" customHeight="1">
      <c r="C3" s="653" t="s">
        <v>213</v>
      </c>
      <c r="D3" s="653"/>
      <c r="E3" s="653"/>
      <c r="F3" s="653"/>
      <c r="G3" s="653"/>
      <c r="H3" s="653"/>
      <c r="I3" s="653"/>
    </row>
    <row r="4" spans="3:9" ht="19.5" customHeight="1">
      <c r="C4" s="653" t="s">
        <v>159</v>
      </c>
      <c r="D4" s="653"/>
      <c r="E4" s="653"/>
      <c r="F4" s="653"/>
      <c r="G4" s="653"/>
      <c r="H4" s="653"/>
      <c r="I4" s="653"/>
    </row>
    <row r="5" spans="3:9" ht="19.5" customHeight="1" thickBot="1">
      <c r="C5" s="654" t="s">
        <v>181</v>
      </c>
      <c r="D5" s="654"/>
      <c r="E5" s="654"/>
      <c r="F5" s="654"/>
      <c r="G5" s="654"/>
      <c r="H5" s="654"/>
      <c r="I5" s="654"/>
    </row>
    <row r="6" spans="3:9" ht="18" customHeight="1" thickBot="1">
      <c r="C6" s="655" t="s">
        <v>160</v>
      </c>
      <c r="D6" s="656"/>
      <c r="E6" s="656"/>
      <c r="F6" s="656"/>
      <c r="G6" s="656"/>
      <c r="H6" s="656"/>
      <c r="I6" s="657"/>
    </row>
    <row r="7" spans="3:9" ht="19.5" customHeight="1">
      <c r="C7" s="78" t="s">
        <v>161</v>
      </c>
      <c r="D7" s="641"/>
      <c r="E7" s="642"/>
      <c r="F7" s="647" t="s">
        <v>164</v>
      </c>
      <c r="G7" s="641"/>
      <c r="H7" s="650" t="s">
        <v>165</v>
      </c>
      <c r="I7" s="638"/>
    </row>
    <row r="8" spans="3:9" ht="19.5" customHeight="1">
      <c r="C8" s="78" t="s">
        <v>162</v>
      </c>
      <c r="D8" s="643"/>
      <c r="E8" s="644"/>
      <c r="F8" s="648"/>
      <c r="G8" s="643"/>
      <c r="H8" s="651"/>
      <c r="I8" s="639"/>
    </row>
    <row r="9" spans="3:9" ht="19.5" customHeight="1" thickBot="1">
      <c r="C9" s="79" t="s">
        <v>163</v>
      </c>
      <c r="D9" s="645"/>
      <c r="E9" s="646"/>
      <c r="F9" s="649"/>
      <c r="G9" s="645"/>
      <c r="H9" s="652"/>
      <c r="I9" s="640"/>
    </row>
    <row r="10" spans="3:9" ht="18" customHeight="1">
      <c r="C10" s="658" t="s">
        <v>166</v>
      </c>
      <c r="D10" s="659"/>
      <c r="E10" s="662"/>
      <c r="F10" s="663"/>
      <c r="G10" s="664"/>
      <c r="H10" s="80" t="s">
        <v>169</v>
      </c>
      <c r="I10" s="671"/>
    </row>
    <row r="11" spans="3:9" ht="18" customHeight="1">
      <c r="C11" s="677" t="s">
        <v>167</v>
      </c>
      <c r="D11" s="678"/>
      <c r="E11" s="668"/>
      <c r="F11" s="669"/>
      <c r="G11" s="670"/>
      <c r="H11" s="81"/>
      <c r="I11" s="672"/>
    </row>
    <row r="12" spans="3:9" ht="18" customHeight="1" thickBot="1">
      <c r="C12" s="660" t="s">
        <v>168</v>
      </c>
      <c r="D12" s="661"/>
      <c r="E12" s="665"/>
      <c r="F12" s="666"/>
      <c r="G12" s="667"/>
      <c r="H12" s="80" t="s">
        <v>170</v>
      </c>
      <c r="I12" s="673"/>
    </row>
    <row r="13" spans="3:9" ht="22.5" customHeight="1" thickBot="1">
      <c r="C13" s="82" t="s">
        <v>171</v>
      </c>
      <c r="D13" s="674"/>
      <c r="E13" s="675"/>
      <c r="F13" s="676"/>
      <c r="G13" s="83" t="s">
        <v>172</v>
      </c>
      <c r="H13" s="674">
        <f>I10*D13</f>
        <v>0</v>
      </c>
      <c r="I13" s="676"/>
    </row>
    <row r="14" spans="3:9" ht="18" customHeight="1">
      <c r="C14" s="658" t="s">
        <v>173</v>
      </c>
      <c r="D14" s="659"/>
      <c r="E14" s="662"/>
      <c r="F14" s="663"/>
      <c r="G14" s="663"/>
      <c r="H14" s="663"/>
      <c r="I14" s="664"/>
    </row>
    <row r="15" spans="3:9" ht="18" customHeight="1" thickBot="1">
      <c r="C15" s="660" t="s">
        <v>174</v>
      </c>
      <c r="D15" s="661"/>
      <c r="E15" s="665"/>
      <c r="F15" s="666"/>
      <c r="G15" s="666"/>
      <c r="H15" s="666"/>
      <c r="I15" s="667"/>
    </row>
    <row r="16" spans="3:9" ht="16.5">
      <c r="C16" s="77"/>
      <c r="D16" s="77"/>
      <c r="E16" s="77"/>
      <c r="F16" s="77"/>
      <c r="G16" s="77"/>
      <c r="H16" s="77"/>
      <c r="I16" s="77"/>
    </row>
    <row r="17" ht="19.5">
      <c r="C17" s="32" t="s">
        <v>175</v>
      </c>
    </row>
    <row r="18" ht="15" customHeight="1">
      <c r="C18" s="29" t="s">
        <v>176</v>
      </c>
    </row>
    <row r="19" spans="3:9" ht="15" customHeight="1">
      <c r="C19" s="86" t="s">
        <v>177</v>
      </c>
      <c r="D19" s="87"/>
      <c r="E19" s="87"/>
      <c r="F19" s="87"/>
      <c r="G19" s="87"/>
      <c r="H19" s="87"/>
      <c r="I19" s="87"/>
    </row>
    <row r="20" spans="3:9" ht="27.75" customHeight="1">
      <c r="C20" s="679" t="s">
        <v>178</v>
      </c>
      <c r="D20" s="679"/>
      <c r="E20" s="679"/>
      <c r="F20" s="679"/>
      <c r="G20" s="679"/>
      <c r="H20" s="679"/>
      <c r="I20" s="679"/>
    </row>
    <row r="21" spans="3:9" ht="27.75" customHeight="1">
      <c r="C21" s="679" t="s">
        <v>179</v>
      </c>
      <c r="D21" s="679"/>
      <c r="E21" s="679"/>
      <c r="F21" s="679"/>
      <c r="G21" s="679"/>
      <c r="H21" s="679"/>
      <c r="I21" s="679"/>
    </row>
    <row r="22" spans="3:9" ht="27.75" customHeight="1">
      <c r="C22" s="679" t="s">
        <v>180</v>
      </c>
      <c r="D22" s="679"/>
      <c r="E22" s="679"/>
      <c r="F22" s="679"/>
      <c r="G22" s="679"/>
      <c r="H22" s="679"/>
      <c r="I22" s="679"/>
    </row>
    <row r="23" spans="3:9" ht="12.75" customHeight="1">
      <c r="C23" s="84"/>
      <c r="D23" s="85"/>
      <c r="E23" s="85"/>
      <c r="F23" s="85"/>
      <c r="G23" s="85"/>
      <c r="H23" s="85"/>
      <c r="I23" s="85"/>
    </row>
    <row r="24" spans="3:9" ht="25.5" customHeight="1">
      <c r="C24" s="653" t="str">
        <f>C3</f>
        <v>基隆市立中山高級中學</v>
      </c>
      <c r="D24" s="653"/>
      <c r="E24" s="653"/>
      <c r="F24" s="653"/>
      <c r="G24" s="653"/>
      <c r="H24" s="653"/>
      <c r="I24" s="653"/>
    </row>
    <row r="25" spans="3:9" ht="18.75" customHeight="1">
      <c r="C25" s="653" t="s">
        <v>159</v>
      </c>
      <c r="D25" s="653"/>
      <c r="E25" s="653"/>
      <c r="F25" s="653"/>
      <c r="G25" s="653"/>
      <c r="H25" s="653"/>
      <c r="I25" s="653"/>
    </row>
    <row r="26" spans="3:9" ht="18.75" customHeight="1" thickBot="1">
      <c r="C26" s="654" t="s">
        <v>181</v>
      </c>
      <c r="D26" s="654"/>
      <c r="E26" s="654"/>
      <c r="F26" s="654"/>
      <c r="G26" s="654"/>
      <c r="H26" s="654"/>
      <c r="I26" s="654"/>
    </row>
    <row r="27" spans="3:9" ht="19.5" customHeight="1" thickBot="1">
      <c r="C27" s="655" t="s">
        <v>160</v>
      </c>
      <c r="D27" s="656"/>
      <c r="E27" s="656"/>
      <c r="F27" s="656"/>
      <c r="G27" s="656"/>
      <c r="H27" s="656"/>
      <c r="I27" s="657"/>
    </row>
    <row r="28" spans="3:9" ht="19.5" customHeight="1">
      <c r="C28" s="78" t="s">
        <v>161</v>
      </c>
      <c r="D28" s="641"/>
      <c r="E28" s="642"/>
      <c r="F28" s="647" t="s">
        <v>164</v>
      </c>
      <c r="G28" s="641"/>
      <c r="H28" s="650" t="s">
        <v>165</v>
      </c>
      <c r="I28" s="638"/>
    </row>
    <row r="29" spans="3:9" ht="19.5" customHeight="1">
      <c r="C29" s="78" t="s">
        <v>162</v>
      </c>
      <c r="D29" s="643"/>
      <c r="E29" s="644"/>
      <c r="F29" s="648"/>
      <c r="G29" s="643"/>
      <c r="H29" s="651"/>
      <c r="I29" s="639"/>
    </row>
    <row r="30" spans="3:9" ht="19.5" customHeight="1" thickBot="1">
      <c r="C30" s="79" t="s">
        <v>163</v>
      </c>
      <c r="D30" s="645"/>
      <c r="E30" s="646"/>
      <c r="F30" s="649"/>
      <c r="G30" s="645"/>
      <c r="H30" s="652"/>
      <c r="I30" s="640"/>
    </row>
    <row r="31" spans="3:9" ht="19.5" customHeight="1">
      <c r="C31" s="658" t="s">
        <v>166</v>
      </c>
      <c r="D31" s="659"/>
      <c r="E31" s="662"/>
      <c r="F31" s="663"/>
      <c r="G31" s="664"/>
      <c r="H31" s="80" t="s">
        <v>169</v>
      </c>
      <c r="I31" s="671"/>
    </row>
    <row r="32" spans="3:9" ht="19.5" customHeight="1">
      <c r="C32" s="677" t="s">
        <v>167</v>
      </c>
      <c r="D32" s="678"/>
      <c r="E32" s="668"/>
      <c r="F32" s="669"/>
      <c r="G32" s="670"/>
      <c r="H32" s="81"/>
      <c r="I32" s="672"/>
    </row>
    <row r="33" spans="3:9" ht="19.5" customHeight="1" thickBot="1">
      <c r="C33" s="660" t="s">
        <v>168</v>
      </c>
      <c r="D33" s="661"/>
      <c r="E33" s="665"/>
      <c r="F33" s="666"/>
      <c r="G33" s="667"/>
      <c r="H33" s="80" t="s">
        <v>170</v>
      </c>
      <c r="I33" s="673"/>
    </row>
    <row r="34" spans="3:9" ht="19.5" customHeight="1" thickBot="1">
      <c r="C34" s="82" t="s">
        <v>171</v>
      </c>
      <c r="D34" s="674"/>
      <c r="E34" s="675"/>
      <c r="F34" s="676"/>
      <c r="G34" s="83" t="s">
        <v>172</v>
      </c>
      <c r="H34" s="674">
        <f>I31*D34</f>
        <v>0</v>
      </c>
      <c r="I34" s="676"/>
    </row>
    <row r="35" spans="3:9" ht="19.5" customHeight="1">
      <c r="C35" s="658" t="s">
        <v>173</v>
      </c>
      <c r="D35" s="659"/>
      <c r="E35" s="662"/>
      <c r="F35" s="663"/>
      <c r="G35" s="663"/>
      <c r="H35" s="663"/>
      <c r="I35" s="664"/>
    </row>
    <row r="36" spans="3:9" ht="19.5" customHeight="1" thickBot="1">
      <c r="C36" s="660" t="s">
        <v>174</v>
      </c>
      <c r="D36" s="661"/>
      <c r="E36" s="665"/>
      <c r="F36" s="666"/>
      <c r="G36" s="666"/>
      <c r="H36" s="666"/>
      <c r="I36" s="667"/>
    </row>
    <row r="37" spans="3:9" ht="16.5">
      <c r="C37" s="77"/>
      <c r="D37" s="77"/>
      <c r="E37" s="77"/>
      <c r="F37" s="77"/>
      <c r="G37" s="77"/>
      <c r="H37" s="77"/>
      <c r="I37" s="77"/>
    </row>
    <row r="38" ht="19.5">
      <c r="C38" s="32" t="s">
        <v>175</v>
      </c>
    </row>
    <row r="39" ht="15" customHeight="1">
      <c r="C39" s="29" t="s">
        <v>176</v>
      </c>
    </row>
    <row r="40" spans="3:9" ht="15" customHeight="1">
      <c r="C40" s="86" t="s">
        <v>177</v>
      </c>
      <c r="D40" s="87"/>
      <c r="E40" s="87"/>
      <c r="F40" s="87"/>
      <c r="G40" s="87"/>
      <c r="H40" s="87"/>
      <c r="I40" s="87"/>
    </row>
    <row r="41" spans="3:9" ht="27.75" customHeight="1">
      <c r="C41" s="679" t="s">
        <v>178</v>
      </c>
      <c r="D41" s="679"/>
      <c r="E41" s="679"/>
      <c r="F41" s="679"/>
      <c r="G41" s="679"/>
      <c r="H41" s="679"/>
      <c r="I41" s="679"/>
    </row>
    <row r="42" spans="3:9" ht="27.75" customHeight="1">
      <c r="C42" s="679" t="s">
        <v>179</v>
      </c>
      <c r="D42" s="679"/>
      <c r="E42" s="679"/>
      <c r="F42" s="679"/>
      <c r="G42" s="679"/>
      <c r="H42" s="679"/>
      <c r="I42" s="679"/>
    </row>
    <row r="43" spans="3:9" ht="27.75" customHeight="1">
      <c r="C43" s="679" t="s">
        <v>180</v>
      </c>
      <c r="D43" s="679"/>
      <c r="E43" s="679"/>
      <c r="F43" s="679"/>
      <c r="G43" s="679"/>
      <c r="H43" s="679"/>
      <c r="I43" s="679"/>
    </row>
    <row r="44" ht="16.5">
      <c r="C44" s="76"/>
    </row>
  </sheetData>
  <sheetProtection/>
  <mergeCells count="44">
    <mergeCell ref="C43:I43"/>
    <mergeCell ref="C20:I20"/>
    <mergeCell ref="C21:I21"/>
    <mergeCell ref="C22:I22"/>
    <mergeCell ref="C36:D36"/>
    <mergeCell ref="E35:I36"/>
    <mergeCell ref="C41:I41"/>
    <mergeCell ref="C42:I42"/>
    <mergeCell ref="I31:I33"/>
    <mergeCell ref="D34:F34"/>
    <mergeCell ref="H34:I34"/>
    <mergeCell ref="C35:D35"/>
    <mergeCell ref="C31:D31"/>
    <mergeCell ref="C32:D32"/>
    <mergeCell ref="C33:D33"/>
    <mergeCell ref="E31:G33"/>
    <mergeCell ref="C25:I25"/>
    <mergeCell ref="C26:I26"/>
    <mergeCell ref="C27:I27"/>
    <mergeCell ref="D28:E30"/>
    <mergeCell ref="F28:F30"/>
    <mergeCell ref="G28:G30"/>
    <mergeCell ref="H28:H30"/>
    <mergeCell ref="I28:I30"/>
    <mergeCell ref="E10:G12"/>
    <mergeCell ref="I10:I12"/>
    <mergeCell ref="D13:F13"/>
    <mergeCell ref="H13:I13"/>
    <mergeCell ref="C10:D10"/>
    <mergeCell ref="C11:D11"/>
    <mergeCell ref="C12:D12"/>
    <mergeCell ref="C14:D14"/>
    <mergeCell ref="C15:D15"/>
    <mergeCell ref="E14:I15"/>
    <mergeCell ref="C24:I24"/>
    <mergeCell ref="C3:I3"/>
    <mergeCell ref="C4:I4"/>
    <mergeCell ref="C5:I5"/>
    <mergeCell ref="C6:I6"/>
    <mergeCell ref="I7:I9"/>
    <mergeCell ref="D7:E9"/>
    <mergeCell ref="F7:F9"/>
    <mergeCell ref="G7:G9"/>
    <mergeCell ref="H7:H9"/>
  </mergeCells>
  <printOptions/>
  <pageMargins left="0.75" right="0.32" top="0.36" bottom="0.28" header="0.16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W40"/>
  <sheetViews>
    <sheetView zoomScale="75" zoomScaleNormal="75" zoomScalePageLayoutView="0" workbookViewId="0" topLeftCell="A23">
      <selection activeCell="N35" sqref="N35"/>
    </sheetView>
  </sheetViews>
  <sheetFormatPr defaultColWidth="9.00390625" defaultRowHeight="16.5"/>
  <cols>
    <col min="1" max="1" width="9.00390625" style="29" customWidth="1"/>
    <col min="2" max="2" width="11.50390625" style="29" customWidth="1"/>
    <col min="3" max="3" width="6.375" style="29" customWidth="1"/>
    <col min="4" max="4" width="4.25390625" style="29" customWidth="1"/>
    <col min="5" max="11" width="4.00390625" style="29" customWidth="1"/>
    <col min="12" max="13" width="3.75390625" style="29" customWidth="1"/>
    <col min="14" max="20" width="3.25390625" style="29" customWidth="1"/>
    <col min="21" max="21" width="24.75390625" style="29" customWidth="1"/>
    <col min="22" max="16384" width="9.00390625" style="29" customWidth="1"/>
  </cols>
  <sheetData>
    <row r="1" spans="2:21" s="15" customFormat="1" ht="19.5">
      <c r="B1" s="381" t="s">
        <v>212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</row>
    <row r="2" spans="2:17" s="15" customFormat="1" ht="7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21" s="15" customFormat="1" ht="21">
      <c r="B3" s="382" t="s">
        <v>123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</row>
    <row r="4" spans="2:17" s="15" customFormat="1" ht="28.5" customHeight="1">
      <c r="B4" s="15" t="s">
        <v>276</v>
      </c>
      <c r="C4" s="177">
        <f ca="1">TODAY()</f>
        <v>45000</v>
      </c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21" s="15" customFormat="1" ht="21.75" customHeight="1">
      <c r="B5" s="15" t="s">
        <v>116</v>
      </c>
      <c r="U5" s="16" t="s">
        <v>117</v>
      </c>
    </row>
    <row r="6" spans="2:21" ht="23.25" customHeight="1">
      <c r="B6" s="392" t="s">
        <v>75</v>
      </c>
      <c r="C6" s="393"/>
      <c r="D6" s="392" t="s">
        <v>96</v>
      </c>
      <c r="E6" s="418"/>
      <c r="F6" s="418"/>
      <c r="G6" s="418"/>
      <c r="H6" s="418"/>
      <c r="I6" s="393"/>
      <c r="J6" s="392" t="s">
        <v>128</v>
      </c>
      <c r="K6" s="418"/>
      <c r="L6" s="418"/>
      <c r="M6" s="418"/>
      <c r="N6" s="418"/>
      <c r="O6" s="418"/>
      <c r="P6" s="418"/>
      <c r="Q6" s="393"/>
      <c r="R6" s="404" t="s">
        <v>31</v>
      </c>
      <c r="S6" s="404"/>
      <c r="T6" s="404"/>
      <c r="U6" s="404"/>
    </row>
    <row r="7" spans="2:21" ht="30" customHeight="1">
      <c r="B7" s="394" t="s">
        <v>32</v>
      </c>
      <c r="C7" s="395"/>
      <c r="D7" s="416" t="s">
        <v>530</v>
      </c>
      <c r="E7" s="417"/>
      <c r="F7" s="417"/>
      <c r="G7" s="417"/>
      <c r="H7" s="417"/>
      <c r="I7" s="458"/>
      <c r="J7" s="470"/>
      <c r="K7" s="471"/>
      <c r="L7" s="471"/>
      <c r="M7" s="471"/>
      <c r="N7" s="471"/>
      <c r="O7" s="471"/>
      <c r="P7" s="471"/>
      <c r="Q7" s="472"/>
      <c r="R7" s="449" t="s">
        <v>332</v>
      </c>
      <c r="S7" s="450"/>
      <c r="T7" s="450"/>
      <c r="U7" s="451"/>
    </row>
    <row r="8" spans="2:21" ht="30" customHeight="1">
      <c r="B8" s="396"/>
      <c r="C8" s="397"/>
      <c r="D8" s="459" t="s">
        <v>531</v>
      </c>
      <c r="E8" s="460"/>
      <c r="F8" s="460"/>
      <c r="G8" s="460"/>
      <c r="H8" s="460"/>
      <c r="I8" s="461"/>
      <c r="J8" s="473"/>
      <c r="K8" s="474"/>
      <c r="L8" s="474"/>
      <c r="M8" s="474"/>
      <c r="N8" s="474"/>
      <c r="O8" s="474"/>
      <c r="P8" s="474"/>
      <c r="Q8" s="475"/>
      <c r="R8" s="452"/>
      <c r="S8" s="453"/>
      <c r="T8" s="453"/>
      <c r="U8" s="454"/>
    </row>
    <row r="9" spans="2:21" ht="30" customHeight="1">
      <c r="B9" s="398"/>
      <c r="C9" s="399"/>
      <c r="D9" s="689"/>
      <c r="E9" s="690"/>
      <c r="F9" s="690"/>
      <c r="G9" s="690"/>
      <c r="H9" s="690"/>
      <c r="I9" s="691"/>
      <c r="J9" s="476"/>
      <c r="K9" s="477"/>
      <c r="L9" s="477"/>
      <c r="M9" s="477"/>
      <c r="N9" s="477"/>
      <c r="O9" s="477"/>
      <c r="P9" s="477"/>
      <c r="Q9" s="478"/>
      <c r="R9" s="455"/>
      <c r="S9" s="456"/>
      <c r="T9" s="456"/>
      <c r="U9" s="457"/>
    </row>
    <row r="10" spans="2:21" ht="16.5" customHeight="1">
      <c r="B10" s="394" t="s">
        <v>98</v>
      </c>
      <c r="C10" s="395"/>
      <c r="D10" s="413" t="s">
        <v>33</v>
      </c>
      <c r="E10" s="413"/>
      <c r="F10" s="413"/>
      <c r="G10" s="413"/>
      <c r="H10" s="413"/>
      <c r="I10" s="395"/>
      <c r="J10" s="404" t="s">
        <v>99</v>
      </c>
      <c r="K10" s="404"/>
      <c r="L10" s="404"/>
      <c r="M10" s="404"/>
      <c r="N10" s="404" t="s">
        <v>34</v>
      </c>
      <c r="O10" s="404"/>
      <c r="P10" s="404"/>
      <c r="Q10" s="404"/>
      <c r="R10" s="404"/>
      <c r="S10" s="404"/>
      <c r="T10" s="404"/>
      <c r="U10" s="25" t="s">
        <v>143</v>
      </c>
    </row>
    <row r="11" spans="2:21" ht="16.5">
      <c r="B11" s="398"/>
      <c r="C11" s="399"/>
      <c r="D11" s="414"/>
      <c r="E11" s="414"/>
      <c r="F11" s="414"/>
      <c r="G11" s="414"/>
      <c r="H11" s="414"/>
      <c r="I11" s="399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26" t="s">
        <v>144</v>
      </c>
    </row>
    <row r="12" spans="2:21" ht="16.5" customHeight="1">
      <c r="B12" s="400"/>
      <c r="C12" s="401"/>
      <c r="D12" s="383"/>
      <c r="E12" s="384"/>
      <c r="F12" s="384"/>
      <c r="G12" s="384"/>
      <c r="H12" s="384"/>
      <c r="I12" s="385"/>
      <c r="J12" s="412"/>
      <c r="K12" s="412"/>
      <c r="L12" s="412"/>
      <c r="M12" s="412"/>
      <c r="N12" s="383"/>
      <c r="O12" s="384"/>
      <c r="P12" s="384"/>
      <c r="Q12" s="384"/>
      <c r="R12" s="384"/>
      <c r="S12" s="384"/>
      <c r="T12" s="385"/>
      <c r="U12" s="411"/>
    </row>
    <row r="13" spans="2:21" ht="16.5" customHeight="1">
      <c r="B13" s="402"/>
      <c r="C13" s="403"/>
      <c r="D13" s="386"/>
      <c r="E13" s="387"/>
      <c r="F13" s="387"/>
      <c r="G13" s="387"/>
      <c r="H13" s="387"/>
      <c r="I13" s="388"/>
      <c r="J13" s="412"/>
      <c r="K13" s="412"/>
      <c r="L13" s="412"/>
      <c r="M13" s="412"/>
      <c r="N13" s="386"/>
      <c r="O13" s="387"/>
      <c r="P13" s="387"/>
      <c r="Q13" s="387"/>
      <c r="R13" s="387"/>
      <c r="S13" s="387"/>
      <c r="T13" s="388"/>
      <c r="U13" s="411"/>
    </row>
    <row r="14" spans="2:21" ht="16.5" customHeight="1">
      <c r="B14" s="394" t="s">
        <v>100</v>
      </c>
      <c r="C14" s="395"/>
      <c r="D14" s="386"/>
      <c r="E14" s="387"/>
      <c r="F14" s="387"/>
      <c r="G14" s="387"/>
      <c r="H14" s="387"/>
      <c r="I14" s="388"/>
      <c r="J14" s="412" t="s">
        <v>101</v>
      </c>
      <c r="K14" s="412"/>
      <c r="L14" s="412"/>
      <c r="M14" s="412"/>
      <c r="N14" s="386"/>
      <c r="O14" s="387"/>
      <c r="P14" s="387"/>
      <c r="Q14" s="387"/>
      <c r="R14" s="387"/>
      <c r="S14" s="387"/>
      <c r="T14" s="388"/>
      <c r="U14" s="411"/>
    </row>
    <row r="15" spans="2:21" ht="16.5" customHeight="1">
      <c r="B15" s="398"/>
      <c r="C15" s="399"/>
      <c r="D15" s="386"/>
      <c r="E15" s="387"/>
      <c r="F15" s="387"/>
      <c r="G15" s="387"/>
      <c r="H15" s="387"/>
      <c r="I15" s="388"/>
      <c r="J15" s="412"/>
      <c r="K15" s="412"/>
      <c r="L15" s="412"/>
      <c r="M15" s="412"/>
      <c r="N15" s="386"/>
      <c r="O15" s="387"/>
      <c r="P15" s="387"/>
      <c r="Q15" s="387"/>
      <c r="R15" s="387"/>
      <c r="S15" s="387"/>
      <c r="T15" s="388"/>
      <c r="U15" s="411"/>
    </row>
    <row r="16" spans="2:21" ht="16.5" customHeight="1">
      <c r="B16" s="400"/>
      <c r="C16" s="401"/>
      <c r="D16" s="386"/>
      <c r="E16" s="387"/>
      <c r="F16" s="387"/>
      <c r="G16" s="387"/>
      <c r="H16" s="387"/>
      <c r="I16" s="388"/>
      <c r="J16" s="415"/>
      <c r="K16" s="415"/>
      <c r="L16" s="415"/>
      <c r="M16" s="415"/>
      <c r="N16" s="386"/>
      <c r="O16" s="387"/>
      <c r="P16" s="387"/>
      <c r="Q16" s="387"/>
      <c r="R16" s="387"/>
      <c r="S16" s="387"/>
      <c r="T16" s="388"/>
      <c r="U16" s="411"/>
    </row>
    <row r="17" spans="2:21" ht="16.5" customHeight="1">
      <c r="B17" s="402"/>
      <c r="C17" s="403"/>
      <c r="D17" s="389"/>
      <c r="E17" s="390"/>
      <c r="F17" s="390"/>
      <c r="G17" s="390"/>
      <c r="H17" s="390"/>
      <c r="I17" s="391"/>
      <c r="J17" s="415"/>
      <c r="K17" s="415"/>
      <c r="L17" s="415"/>
      <c r="M17" s="415"/>
      <c r="N17" s="389"/>
      <c r="O17" s="390"/>
      <c r="P17" s="390"/>
      <c r="Q17" s="390"/>
      <c r="R17" s="390"/>
      <c r="S17" s="390"/>
      <c r="T17" s="391"/>
      <c r="U17" s="411"/>
    </row>
    <row r="18" spans="2:21" ht="80.25" customHeight="1" thickBot="1">
      <c r="B18" s="439" t="s">
        <v>49</v>
      </c>
      <c r="C18" s="439"/>
      <c r="D18" s="439"/>
      <c r="E18" s="439" t="s">
        <v>277</v>
      </c>
      <c r="F18" s="439"/>
      <c r="G18" s="439"/>
      <c r="H18" s="439"/>
      <c r="I18" s="439"/>
      <c r="J18" s="445" t="s">
        <v>621</v>
      </c>
      <c r="K18" s="445"/>
      <c r="L18" s="445"/>
      <c r="M18" s="429" t="s">
        <v>278</v>
      </c>
      <c r="N18" s="429"/>
      <c r="O18" s="429"/>
      <c r="P18" s="429"/>
      <c r="Q18" s="429"/>
      <c r="R18" s="430" t="s">
        <v>280</v>
      </c>
      <c r="S18" s="430"/>
      <c r="T18" s="430"/>
      <c r="U18" s="431"/>
    </row>
    <row r="19" spans="2:23" ht="32.25" customHeight="1">
      <c r="B19" s="488" t="s">
        <v>623</v>
      </c>
      <c r="C19" s="489"/>
      <c r="D19" s="490"/>
      <c r="E19" s="440">
        <f>7*360</f>
        <v>2520</v>
      </c>
      <c r="F19" s="440"/>
      <c r="G19" s="440"/>
      <c r="H19" s="440"/>
      <c r="I19" s="441"/>
      <c r="J19" s="465"/>
      <c r="K19" s="466"/>
      <c r="L19" s="466"/>
      <c r="M19" s="467"/>
      <c r="N19" s="467"/>
      <c r="O19" s="467"/>
      <c r="P19" s="467"/>
      <c r="Q19" s="467"/>
      <c r="R19" s="482"/>
      <c r="S19" s="482"/>
      <c r="T19" s="482"/>
      <c r="U19" s="483"/>
      <c r="V19" s="692" t="s">
        <v>281</v>
      </c>
      <c r="W19" s="693"/>
    </row>
    <row r="20" spans="2:22" ht="43.5" customHeight="1">
      <c r="B20" s="493" t="s">
        <v>622</v>
      </c>
      <c r="C20" s="494"/>
      <c r="D20" s="495"/>
      <c r="E20" s="491">
        <f>E19*0.0211</f>
        <v>53.172000000000004</v>
      </c>
      <c r="F20" s="492"/>
      <c r="G20" s="492"/>
      <c r="H20" s="492"/>
      <c r="I20" s="492"/>
      <c r="J20" s="446">
        <v>0</v>
      </c>
      <c r="K20" s="447"/>
      <c r="L20" s="447"/>
      <c r="M20" s="432">
        <f>E20-J20</f>
        <v>53.172000000000004</v>
      </c>
      <c r="N20" s="432"/>
      <c r="O20" s="432"/>
      <c r="P20" s="432"/>
      <c r="Q20" s="432"/>
      <c r="R20" s="484"/>
      <c r="S20" s="484"/>
      <c r="T20" s="484"/>
      <c r="U20" s="485"/>
      <c r="V20" s="57"/>
    </row>
    <row r="21" spans="2:22" ht="32.25" customHeight="1" thickBot="1">
      <c r="B21" s="488" t="s">
        <v>43</v>
      </c>
      <c r="C21" s="489"/>
      <c r="D21" s="490"/>
      <c r="E21" s="491">
        <f>SUM(E19:I20)</f>
        <v>2573.172</v>
      </c>
      <c r="F21" s="492"/>
      <c r="G21" s="492"/>
      <c r="H21" s="492"/>
      <c r="I21" s="492"/>
      <c r="J21" s="442"/>
      <c r="K21" s="443"/>
      <c r="L21" s="443"/>
      <c r="M21" s="434"/>
      <c r="N21" s="434"/>
      <c r="O21" s="434"/>
      <c r="P21" s="434"/>
      <c r="Q21" s="434"/>
      <c r="R21" s="486"/>
      <c r="S21" s="486"/>
      <c r="T21" s="486"/>
      <c r="U21" s="487"/>
      <c r="V21" s="57"/>
    </row>
    <row r="22" spans="2:21" ht="33" customHeight="1">
      <c r="B22" s="479" t="s">
        <v>152</v>
      </c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</row>
    <row r="23" ht="25.5">
      <c r="C23" s="31" t="s">
        <v>624</v>
      </c>
    </row>
    <row r="24" ht="19.5">
      <c r="B24" s="32" t="s">
        <v>153</v>
      </c>
    </row>
    <row r="25" spans="3:21" ht="25.5" customHeight="1">
      <c r="C25" s="65" t="s">
        <v>68</v>
      </c>
      <c r="D25" s="63" t="s">
        <v>69</v>
      </c>
      <c r="E25" s="686" t="s">
        <v>70</v>
      </c>
      <c r="F25" s="687"/>
      <c r="G25" s="687"/>
      <c r="H25" s="687"/>
      <c r="I25" s="687"/>
      <c r="J25" s="687"/>
      <c r="K25" s="688"/>
      <c r="L25" s="686" t="s">
        <v>46</v>
      </c>
      <c r="M25" s="688"/>
      <c r="P25" s="684" t="s">
        <v>71</v>
      </c>
      <c r="Q25" s="684"/>
      <c r="R25" s="682">
        <v>7</v>
      </c>
      <c r="S25" s="682"/>
      <c r="T25" s="68" t="s">
        <v>66</v>
      </c>
      <c r="U25" s="68"/>
    </row>
    <row r="26" spans="3:22" ht="25.5" customHeight="1">
      <c r="C26" s="65"/>
      <c r="D26" s="63"/>
      <c r="E26" s="71">
        <v>16</v>
      </c>
      <c r="F26" s="64" t="s">
        <v>72</v>
      </c>
      <c r="G26" s="71"/>
      <c r="H26" s="71" t="s">
        <v>65</v>
      </c>
      <c r="I26" s="71"/>
      <c r="J26" s="64" t="s">
        <v>72</v>
      </c>
      <c r="K26" s="71"/>
      <c r="L26" s="680">
        <v>1</v>
      </c>
      <c r="M26" s="681"/>
      <c r="P26" s="685" t="s">
        <v>67</v>
      </c>
      <c r="Q26" s="685"/>
      <c r="R26" s="683">
        <v>360</v>
      </c>
      <c r="S26" s="683"/>
      <c r="T26" s="69" t="s">
        <v>73</v>
      </c>
      <c r="U26" s="69"/>
      <c r="V26" s="57"/>
    </row>
    <row r="27" spans="3:22" ht="25.5" customHeight="1">
      <c r="C27" s="65"/>
      <c r="D27" s="63"/>
      <c r="E27" s="71">
        <v>16</v>
      </c>
      <c r="F27" s="64" t="s">
        <v>72</v>
      </c>
      <c r="G27" s="71"/>
      <c r="H27" s="71" t="s">
        <v>65</v>
      </c>
      <c r="I27" s="71"/>
      <c r="J27" s="64" t="s">
        <v>72</v>
      </c>
      <c r="K27" s="71"/>
      <c r="L27" s="680">
        <v>1</v>
      </c>
      <c r="M27" s="681"/>
      <c r="N27" s="69"/>
      <c r="O27" s="69"/>
      <c r="P27" s="69"/>
      <c r="Q27" s="69"/>
      <c r="R27" s="69"/>
      <c r="S27" s="69"/>
      <c r="T27" s="69"/>
      <c r="U27" s="69"/>
      <c r="V27" s="57"/>
    </row>
    <row r="28" spans="3:22" ht="25.5" customHeight="1">
      <c r="C28" s="65"/>
      <c r="D28" s="63"/>
      <c r="E28" s="71">
        <v>16</v>
      </c>
      <c r="F28" s="64" t="s">
        <v>72</v>
      </c>
      <c r="G28" s="71"/>
      <c r="H28" s="71" t="s">
        <v>65</v>
      </c>
      <c r="I28" s="71"/>
      <c r="J28" s="64" t="s">
        <v>72</v>
      </c>
      <c r="K28" s="71"/>
      <c r="L28" s="680">
        <v>1</v>
      </c>
      <c r="M28" s="681"/>
      <c r="N28" s="69"/>
      <c r="O28" s="69"/>
      <c r="P28" s="69"/>
      <c r="Q28" s="69"/>
      <c r="R28" s="69"/>
      <c r="S28" s="69"/>
      <c r="T28" s="69"/>
      <c r="U28" s="69"/>
      <c r="V28" s="57"/>
    </row>
    <row r="29" spans="3:21" ht="25.5" customHeight="1">
      <c r="C29" s="65"/>
      <c r="D29" s="63"/>
      <c r="E29" s="71">
        <v>16</v>
      </c>
      <c r="F29" s="64" t="s">
        <v>72</v>
      </c>
      <c r="G29" s="71"/>
      <c r="H29" s="71" t="s">
        <v>65</v>
      </c>
      <c r="I29" s="71"/>
      <c r="J29" s="64" t="s">
        <v>72</v>
      </c>
      <c r="K29" s="71"/>
      <c r="L29" s="680">
        <v>1</v>
      </c>
      <c r="M29" s="681"/>
      <c r="N29" s="70"/>
      <c r="O29" s="68"/>
      <c r="P29" s="68"/>
      <c r="Q29" s="68"/>
      <c r="R29" s="68"/>
      <c r="S29" s="68"/>
      <c r="T29" s="68"/>
      <c r="U29" s="68"/>
    </row>
    <row r="30" spans="3:21" ht="25.5" customHeight="1">
      <c r="C30" s="65"/>
      <c r="D30" s="63"/>
      <c r="E30" s="71">
        <v>16</v>
      </c>
      <c r="F30" s="64" t="s">
        <v>72</v>
      </c>
      <c r="G30" s="71"/>
      <c r="H30" s="71" t="s">
        <v>65</v>
      </c>
      <c r="I30" s="71"/>
      <c r="J30" s="64" t="s">
        <v>72</v>
      </c>
      <c r="K30" s="71"/>
      <c r="L30" s="680">
        <v>1</v>
      </c>
      <c r="M30" s="681"/>
      <c r="N30" s="70"/>
      <c r="O30" s="68"/>
      <c r="P30" s="68"/>
      <c r="Q30" s="68"/>
      <c r="R30" s="68"/>
      <c r="S30" s="68"/>
      <c r="T30" s="68"/>
      <c r="U30" s="68"/>
    </row>
    <row r="31" spans="3:22" ht="25.5" customHeight="1">
      <c r="C31" s="65"/>
      <c r="D31" s="63"/>
      <c r="E31" s="71">
        <v>16</v>
      </c>
      <c r="F31" s="64" t="s">
        <v>72</v>
      </c>
      <c r="G31" s="71"/>
      <c r="H31" s="71" t="s">
        <v>65</v>
      </c>
      <c r="I31" s="71"/>
      <c r="J31" s="64" t="s">
        <v>72</v>
      </c>
      <c r="K31" s="71"/>
      <c r="L31" s="680">
        <v>1</v>
      </c>
      <c r="M31" s="681"/>
      <c r="N31" s="69"/>
      <c r="O31" s="69"/>
      <c r="P31" s="69"/>
      <c r="Q31" s="69"/>
      <c r="R31" s="69"/>
      <c r="S31" s="69"/>
      <c r="T31" s="69"/>
      <c r="U31" s="69"/>
      <c r="V31" s="57"/>
    </row>
    <row r="32" spans="3:22" ht="25.5" customHeight="1">
      <c r="C32" s="65"/>
      <c r="D32" s="63"/>
      <c r="E32" s="71">
        <v>16</v>
      </c>
      <c r="F32" s="64" t="s">
        <v>72</v>
      </c>
      <c r="G32" s="71"/>
      <c r="H32" s="71" t="s">
        <v>65</v>
      </c>
      <c r="I32" s="71"/>
      <c r="J32" s="64" t="s">
        <v>72</v>
      </c>
      <c r="K32" s="71"/>
      <c r="L32" s="680">
        <v>1</v>
      </c>
      <c r="M32" s="681"/>
      <c r="N32" s="69"/>
      <c r="O32" s="69"/>
      <c r="P32" s="69"/>
      <c r="Q32" s="69"/>
      <c r="R32" s="69"/>
      <c r="S32" s="69"/>
      <c r="T32" s="69"/>
      <c r="U32" s="69"/>
      <c r="V32" s="57"/>
    </row>
    <row r="33" spans="6:12" ht="16.5">
      <c r="F33" s="54"/>
      <c r="G33" s="54"/>
      <c r="L33" s="54"/>
    </row>
    <row r="34" spans="2:20" s="31" customFormat="1" ht="27" customHeight="1">
      <c r="B34" s="31" t="s">
        <v>214</v>
      </c>
      <c r="T34" s="56"/>
    </row>
    <row r="35" spans="2:20" s="31" customFormat="1" ht="27" customHeight="1">
      <c r="B35" s="31" t="s">
        <v>74</v>
      </c>
      <c r="K35" s="31" t="s">
        <v>48</v>
      </c>
      <c r="T35" s="56"/>
    </row>
    <row r="36" spans="2:20" s="31" customFormat="1" ht="39" customHeight="1">
      <c r="B36" s="31" t="s">
        <v>47</v>
      </c>
      <c r="T36" s="55"/>
    </row>
    <row r="37" spans="2:22" ht="25.5" customHeight="1">
      <c r="B37" s="31" t="s">
        <v>145</v>
      </c>
      <c r="C37" s="31"/>
      <c r="D37" s="31"/>
      <c r="E37" s="31" t="s">
        <v>146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55"/>
      <c r="U37" s="62"/>
      <c r="V37" s="57"/>
    </row>
    <row r="38" spans="2:21" ht="25.5" customHeight="1">
      <c r="B38" s="31"/>
      <c r="C38" s="31"/>
      <c r="D38" s="31"/>
      <c r="E38" s="31" t="s">
        <v>147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56"/>
      <c r="U38" s="67"/>
    </row>
    <row r="39" spans="2:21" ht="25.5" customHeight="1">
      <c r="B39" s="31"/>
      <c r="C39" s="31"/>
      <c r="D39" s="31"/>
      <c r="E39" s="31" t="s">
        <v>148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56"/>
      <c r="U39" s="67"/>
    </row>
    <row r="40" spans="3:22" ht="54" customHeight="1">
      <c r="C40" s="481" t="s">
        <v>625</v>
      </c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54"/>
    </row>
  </sheetData>
  <sheetProtection/>
  <mergeCells count="61">
    <mergeCell ref="V19:W19"/>
    <mergeCell ref="R20:U20"/>
    <mergeCell ref="B21:D21"/>
    <mergeCell ref="E21:I21"/>
    <mergeCell ref="J21:L21"/>
    <mergeCell ref="M21:Q21"/>
    <mergeCell ref="R21:U21"/>
    <mergeCell ref="B20:D20"/>
    <mergeCell ref="E20:I20"/>
    <mergeCell ref="J20:L20"/>
    <mergeCell ref="M20:Q20"/>
    <mergeCell ref="E19:I19"/>
    <mergeCell ref="J19:L19"/>
    <mergeCell ref="M19:Q19"/>
    <mergeCell ref="R19:U19"/>
    <mergeCell ref="B1:U1"/>
    <mergeCell ref="B3:U3"/>
    <mergeCell ref="J7:Q9"/>
    <mergeCell ref="D12:I17"/>
    <mergeCell ref="N12:T17"/>
    <mergeCell ref="B12:C13"/>
    <mergeCell ref="D9:I9"/>
    <mergeCell ref="R6:U6"/>
    <mergeCell ref="J6:Q6"/>
    <mergeCell ref="N10:T11"/>
    <mergeCell ref="J10:M11"/>
    <mergeCell ref="J12:M13"/>
    <mergeCell ref="B22:U22"/>
    <mergeCell ref="B14:C15"/>
    <mergeCell ref="B18:D18"/>
    <mergeCell ref="E18:I18"/>
    <mergeCell ref="J18:L18"/>
    <mergeCell ref="M18:Q18"/>
    <mergeCell ref="R18:U18"/>
    <mergeCell ref="B19:D19"/>
    <mergeCell ref="R7:U9"/>
    <mergeCell ref="C40:U40"/>
    <mergeCell ref="U12:U17"/>
    <mergeCell ref="D10:I11"/>
    <mergeCell ref="J14:M15"/>
    <mergeCell ref="D7:I7"/>
    <mergeCell ref="J16:M17"/>
    <mergeCell ref="D8:I8"/>
    <mergeCell ref="B16:C17"/>
    <mergeCell ref="L32:M32"/>
    <mergeCell ref="B6:C6"/>
    <mergeCell ref="B7:C9"/>
    <mergeCell ref="B10:C11"/>
    <mergeCell ref="D6:I6"/>
    <mergeCell ref="L31:M31"/>
    <mergeCell ref="E25:K25"/>
    <mergeCell ref="L25:M25"/>
    <mergeCell ref="L26:M26"/>
    <mergeCell ref="L27:M27"/>
    <mergeCell ref="L28:M28"/>
    <mergeCell ref="L29:M29"/>
    <mergeCell ref="L30:M30"/>
    <mergeCell ref="R25:S25"/>
    <mergeCell ref="R26:S26"/>
    <mergeCell ref="P25:Q25"/>
    <mergeCell ref="P26:Q26"/>
  </mergeCells>
  <printOptions/>
  <pageMargins left="0.11811023622047245" right="0.1968503937007874" top="0.4724409448818898" bottom="0.28" header="0.3937007874015748" footer="0.19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U19"/>
  <sheetViews>
    <sheetView zoomScalePageLayoutView="0" workbookViewId="0" topLeftCell="A7">
      <selection activeCell="C10" sqref="C10:D10"/>
    </sheetView>
  </sheetViews>
  <sheetFormatPr defaultColWidth="9.00390625" defaultRowHeight="16.5"/>
  <cols>
    <col min="3" max="3" width="4.00390625" style="0" customWidth="1"/>
    <col min="4" max="4" width="18.125" style="0" customWidth="1"/>
    <col min="5" max="5" width="11.00390625" style="0" customWidth="1"/>
    <col min="6" max="6" width="12.25390625" style="0" customWidth="1"/>
    <col min="7" max="7" width="11.375" style="0" customWidth="1"/>
    <col min="8" max="8" width="11.25390625" style="0" customWidth="1"/>
    <col min="9" max="9" width="11.375" style="0" customWidth="1"/>
  </cols>
  <sheetData>
    <row r="3" spans="3:9" ht="24" customHeight="1">
      <c r="C3" s="696"/>
      <c r="D3" s="696"/>
      <c r="E3" s="696"/>
      <c r="F3" s="696"/>
      <c r="G3" s="696"/>
      <c r="H3" s="696"/>
      <c r="I3" s="696"/>
    </row>
    <row r="4" spans="3:21" s="15" customFormat="1" ht="19.5">
      <c r="C4" s="381" t="s">
        <v>212</v>
      </c>
      <c r="D4" s="381"/>
      <c r="E4" s="381"/>
      <c r="F4" s="381"/>
      <c r="G4" s="381"/>
      <c r="H4" s="381"/>
      <c r="I4" s="381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2:17" s="15" customFormat="1" ht="7.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3:21" s="15" customFormat="1" ht="21">
      <c r="C6" s="382" t="s">
        <v>123</v>
      </c>
      <c r="D6" s="382"/>
      <c r="E6" s="382"/>
      <c r="F6" s="382"/>
      <c r="G6" s="382"/>
      <c r="H6" s="382"/>
      <c r="I6" s="382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3:17" s="15" customFormat="1" ht="28.5" customHeight="1">
      <c r="C7" s="15" t="s">
        <v>333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3:21" s="15" customFormat="1" ht="21.75" customHeight="1">
      <c r="C8" s="15" t="s">
        <v>116</v>
      </c>
      <c r="U8" s="16" t="s">
        <v>117</v>
      </c>
    </row>
    <row r="9" spans="3:9" ht="26.25" customHeight="1">
      <c r="C9" s="695" t="s">
        <v>334</v>
      </c>
      <c r="D9" s="695"/>
      <c r="E9" s="695"/>
      <c r="F9" s="695"/>
      <c r="G9" s="695"/>
      <c r="H9" s="695"/>
      <c r="I9" s="695"/>
    </row>
    <row r="10" spans="3:9" ht="26.25" customHeight="1">
      <c r="C10" s="694" t="s">
        <v>49</v>
      </c>
      <c r="D10" s="694"/>
      <c r="E10" s="9" t="s">
        <v>50</v>
      </c>
      <c r="F10" s="9" t="s">
        <v>51</v>
      </c>
      <c r="G10" s="9" t="s">
        <v>52</v>
      </c>
      <c r="H10" s="9" t="s">
        <v>53</v>
      </c>
      <c r="I10" s="9" t="s">
        <v>54</v>
      </c>
    </row>
    <row r="11" spans="3:9" ht="26.25" customHeight="1">
      <c r="C11" s="13">
        <v>1</v>
      </c>
      <c r="D11" s="10" t="s">
        <v>55</v>
      </c>
      <c r="E11" s="10">
        <v>1</v>
      </c>
      <c r="F11" s="11">
        <v>9750</v>
      </c>
      <c r="G11" s="11">
        <v>9750</v>
      </c>
      <c r="H11" s="11">
        <f>F11-G11</f>
        <v>0</v>
      </c>
      <c r="I11" s="10" t="s">
        <v>62</v>
      </c>
    </row>
    <row r="12" spans="3:9" ht="26.25" customHeight="1">
      <c r="C12" s="13">
        <v>2</v>
      </c>
      <c r="D12" s="10" t="s">
        <v>56</v>
      </c>
      <c r="E12" s="10">
        <v>2</v>
      </c>
      <c r="F12" s="11">
        <v>16250</v>
      </c>
      <c r="G12" s="11">
        <v>16250</v>
      </c>
      <c r="H12" s="11">
        <f aca="true" t="shared" si="0" ref="H12:H17">F12-G12</f>
        <v>0</v>
      </c>
      <c r="I12" s="10" t="s">
        <v>62</v>
      </c>
    </row>
    <row r="13" spans="3:9" ht="26.25" customHeight="1">
      <c r="C13" s="13">
        <v>3</v>
      </c>
      <c r="D13" s="10" t="s">
        <v>57</v>
      </c>
      <c r="E13" s="10">
        <v>3</v>
      </c>
      <c r="F13" s="11">
        <v>14400</v>
      </c>
      <c r="G13" s="11">
        <v>14400</v>
      </c>
      <c r="H13" s="11">
        <f t="shared" si="0"/>
        <v>0</v>
      </c>
      <c r="I13" s="10" t="s">
        <v>62</v>
      </c>
    </row>
    <row r="14" spans="3:9" ht="26.25" customHeight="1">
      <c r="C14" s="13">
        <v>4</v>
      </c>
      <c r="D14" s="10" t="s">
        <v>58</v>
      </c>
      <c r="E14" s="10">
        <v>4</v>
      </c>
      <c r="F14" s="11">
        <v>2400</v>
      </c>
      <c r="G14" s="11">
        <v>2400</v>
      </c>
      <c r="H14" s="11">
        <f t="shared" si="0"/>
        <v>0</v>
      </c>
      <c r="I14" s="10" t="s">
        <v>62</v>
      </c>
    </row>
    <row r="15" spans="3:9" ht="26.25" customHeight="1">
      <c r="C15" s="13">
        <v>5</v>
      </c>
      <c r="D15" s="10" t="s">
        <v>59</v>
      </c>
      <c r="E15" s="10">
        <v>5</v>
      </c>
      <c r="F15" s="11">
        <v>2700</v>
      </c>
      <c r="G15" s="11">
        <v>2700</v>
      </c>
      <c r="H15" s="11">
        <f t="shared" si="0"/>
        <v>0</v>
      </c>
      <c r="I15" s="10" t="s">
        <v>62</v>
      </c>
    </row>
    <row r="16" spans="3:9" ht="26.25" customHeight="1">
      <c r="C16" s="13">
        <v>6</v>
      </c>
      <c r="D16" s="10" t="s">
        <v>60</v>
      </c>
      <c r="E16" s="10">
        <v>6</v>
      </c>
      <c r="F16" s="11">
        <v>2600</v>
      </c>
      <c r="G16" s="11">
        <v>2600</v>
      </c>
      <c r="H16" s="11">
        <f t="shared" si="0"/>
        <v>0</v>
      </c>
      <c r="I16" s="10" t="s">
        <v>62</v>
      </c>
    </row>
    <row r="17" spans="3:9" ht="26.25" customHeight="1">
      <c r="C17" s="13">
        <v>7</v>
      </c>
      <c r="D17" s="10" t="s">
        <v>61</v>
      </c>
      <c r="E17" s="10">
        <v>7</v>
      </c>
      <c r="F17" s="11">
        <v>3900</v>
      </c>
      <c r="G17" s="11">
        <v>3900</v>
      </c>
      <c r="H17" s="11">
        <f t="shared" si="0"/>
        <v>0</v>
      </c>
      <c r="I17" s="10" t="s">
        <v>62</v>
      </c>
    </row>
    <row r="18" spans="3:9" ht="26.25" customHeight="1">
      <c r="C18" s="10"/>
      <c r="D18" s="9" t="s">
        <v>43</v>
      </c>
      <c r="E18" s="10"/>
      <c r="F18" s="11">
        <f>SUM(F11:F17)</f>
        <v>52000</v>
      </c>
      <c r="G18" s="11">
        <f>SUM(G11:G17)</f>
        <v>52000</v>
      </c>
      <c r="H18" s="11">
        <f>SUM(H11:H17)</f>
        <v>0</v>
      </c>
      <c r="I18" s="10"/>
    </row>
    <row r="19" spans="4:9" ht="45" customHeight="1">
      <c r="D19" s="12" t="s">
        <v>35</v>
      </c>
      <c r="E19" t="s">
        <v>36</v>
      </c>
      <c r="G19" t="s">
        <v>64</v>
      </c>
      <c r="I19" s="12" t="s">
        <v>63</v>
      </c>
    </row>
  </sheetData>
  <sheetProtection/>
  <mergeCells count="5">
    <mergeCell ref="C10:D10"/>
    <mergeCell ref="C9:I9"/>
    <mergeCell ref="C3:I3"/>
    <mergeCell ref="C4:I4"/>
    <mergeCell ref="C6:I6"/>
  </mergeCells>
  <printOptions/>
  <pageMargins left="0.45" right="0.27" top="1.12" bottom="1" header="0.5" footer="0.5"/>
  <pageSetup horizontalDpi="600" verticalDpi="600" orientation="portrait" paperSize="9" scale="11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V38"/>
  <sheetViews>
    <sheetView zoomScale="75" zoomScaleNormal="75" zoomScalePageLayoutView="0" workbookViewId="0" topLeftCell="A1">
      <selection activeCell="D12" sqref="D12:I17"/>
    </sheetView>
  </sheetViews>
  <sheetFormatPr defaultColWidth="9.00390625" defaultRowHeight="16.5"/>
  <cols>
    <col min="1" max="1" width="9.00390625" style="29" customWidth="1"/>
    <col min="2" max="2" width="6.50390625" style="29" customWidth="1"/>
    <col min="3" max="3" width="7.75390625" style="29" customWidth="1"/>
    <col min="4" max="4" width="4.125" style="29" customWidth="1"/>
    <col min="5" max="5" width="3.00390625" style="29" customWidth="1"/>
    <col min="6" max="9" width="4.125" style="29" customWidth="1"/>
    <col min="10" max="10" width="5.25390625" style="29" customWidth="1"/>
    <col min="11" max="14" width="4.125" style="29" customWidth="1"/>
    <col min="15" max="15" width="3.625" style="29" customWidth="1"/>
    <col min="16" max="16" width="4.25390625" style="29" customWidth="1"/>
    <col min="17" max="20" width="3.625" style="29" customWidth="1"/>
    <col min="21" max="21" width="22.75390625" style="29" customWidth="1"/>
    <col min="22" max="16384" width="9.00390625" style="29" customWidth="1"/>
  </cols>
  <sheetData>
    <row r="1" spans="2:21" s="15" customFormat="1" ht="19.5">
      <c r="B1" s="381" t="s">
        <v>212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</row>
    <row r="2" spans="2:17" s="15" customFormat="1" ht="7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21" s="15" customFormat="1" ht="21">
      <c r="B3" s="382" t="s">
        <v>123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</row>
    <row r="4" spans="2:17" s="15" customFormat="1" ht="28.5" customHeight="1">
      <c r="B4" s="15" t="s">
        <v>276</v>
      </c>
      <c r="D4" s="706">
        <f ca="1">TODAY()</f>
        <v>45000</v>
      </c>
      <c r="E4" s="706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21" s="15" customFormat="1" ht="21.75" customHeight="1">
      <c r="B5" s="15" t="s">
        <v>116</v>
      </c>
      <c r="U5" s="16" t="s">
        <v>117</v>
      </c>
    </row>
    <row r="6" spans="2:21" ht="23.25" customHeight="1">
      <c r="B6" s="392" t="s">
        <v>75</v>
      </c>
      <c r="C6" s="393"/>
      <c r="D6" s="392" t="s">
        <v>96</v>
      </c>
      <c r="E6" s="418"/>
      <c r="F6" s="418"/>
      <c r="G6" s="418"/>
      <c r="H6" s="418"/>
      <c r="I6" s="393"/>
      <c r="J6" s="392" t="s">
        <v>128</v>
      </c>
      <c r="K6" s="418"/>
      <c r="L6" s="418"/>
      <c r="M6" s="418"/>
      <c r="N6" s="418"/>
      <c r="O6" s="418"/>
      <c r="P6" s="418"/>
      <c r="Q6" s="393"/>
      <c r="R6" s="404" t="s">
        <v>31</v>
      </c>
      <c r="S6" s="404"/>
      <c r="T6" s="404"/>
      <c r="U6" s="404"/>
    </row>
    <row r="7" spans="2:21" ht="30" customHeight="1">
      <c r="B7" s="394" t="s">
        <v>32</v>
      </c>
      <c r="C7" s="395"/>
      <c r="D7" s="416" t="s">
        <v>530</v>
      </c>
      <c r="E7" s="417"/>
      <c r="F7" s="417"/>
      <c r="G7" s="417"/>
      <c r="H7" s="417"/>
      <c r="I7" s="458"/>
      <c r="J7" s="470">
        <f>N31</f>
        <v>184867</v>
      </c>
      <c r="K7" s="471"/>
      <c r="L7" s="471"/>
      <c r="M7" s="471"/>
      <c r="N7" s="471"/>
      <c r="O7" s="471"/>
      <c r="P7" s="471"/>
      <c r="Q7" s="472"/>
      <c r="R7" s="449" t="s">
        <v>330</v>
      </c>
      <c r="S7" s="450"/>
      <c r="T7" s="450"/>
      <c r="U7" s="451"/>
    </row>
    <row r="8" spans="2:21" ht="30" customHeight="1">
      <c r="B8" s="396"/>
      <c r="C8" s="397"/>
      <c r="D8" s="459" t="s">
        <v>531</v>
      </c>
      <c r="E8" s="460"/>
      <c r="F8" s="460"/>
      <c r="G8" s="460"/>
      <c r="H8" s="460"/>
      <c r="I8" s="461"/>
      <c r="J8" s="473"/>
      <c r="K8" s="474"/>
      <c r="L8" s="474"/>
      <c r="M8" s="474"/>
      <c r="N8" s="474"/>
      <c r="O8" s="474"/>
      <c r="P8" s="474"/>
      <c r="Q8" s="475"/>
      <c r="R8" s="452"/>
      <c r="S8" s="453"/>
      <c r="T8" s="453"/>
      <c r="U8" s="454"/>
    </row>
    <row r="9" spans="2:22" ht="30" customHeight="1">
      <c r="B9" s="398"/>
      <c r="C9" s="399"/>
      <c r="D9" s="689"/>
      <c r="E9" s="690"/>
      <c r="F9" s="690"/>
      <c r="G9" s="690"/>
      <c r="H9" s="690"/>
      <c r="I9" s="691"/>
      <c r="J9" s="476"/>
      <c r="K9" s="477"/>
      <c r="L9" s="477"/>
      <c r="M9" s="477"/>
      <c r="N9" s="477"/>
      <c r="O9" s="477"/>
      <c r="P9" s="477"/>
      <c r="Q9" s="478"/>
      <c r="R9" s="455"/>
      <c r="S9" s="456"/>
      <c r="T9" s="456"/>
      <c r="U9" s="457"/>
      <c r="V9" s="30">
        <v>100</v>
      </c>
    </row>
    <row r="10" spans="2:21" ht="16.5" customHeight="1">
      <c r="B10" s="394" t="s">
        <v>98</v>
      </c>
      <c r="C10" s="395"/>
      <c r="D10" s="413" t="s">
        <v>33</v>
      </c>
      <c r="E10" s="413"/>
      <c r="F10" s="413"/>
      <c r="G10" s="413"/>
      <c r="H10" s="413"/>
      <c r="I10" s="395"/>
      <c r="J10" s="404" t="s">
        <v>99</v>
      </c>
      <c r="K10" s="404"/>
      <c r="L10" s="404"/>
      <c r="M10" s="404"/>
      <c r="N10" s="404" t="s">
        <v>34</v>
      </c>
      <c r="O10" s="404"/>
      <c r="P10" s="404"/>
      <c r="Q10" s="404"/>
      <c r="R10" s="404"/>
      <c r="S10" s="404"/>
      <c r="T10" s="404"/>
      <c r="U10" s="25" t="s">
        <v>143</v>
      </c>
    </row>
    <row r="11" spans="2:21" ht="16.5">
      <c r="B11" s="398"/>
      <c r="C11" s="399"/>
      <c r="D11" s="414"/>
      <c r="E11" s="414"/>
      <c r="F11" s="414"/>
      <c r="G11" s="414"/>
      <c r="H11" s="414"/>
      <c r="I11" s="399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26" t="s">
        <v>144</v>
      </c>
    </row>
    <row r="12" spans="2:21" ht="16.5" customHeight="1">
      <c r="B12" s="400"/>
      <c r="C12" s="401"/>
      <c r="D12" s="383"/>
      <c r="E12" s="384"/>
      <c r="F12" s="384"/>
      <c r="G12" s="384"/>
      <c r="H12" s="384"/>
      <c r="I12" s="385"/>
      <c r="J12" s="412"/>
      <c r="K12" s="412"/>
      <c r="L12" s="412"/>
      <c r="M12" s="412"/>
      <c r="N12" s="383"/>
      <c r="O12" s="384"/>
      <c r="P12" s="384"/>
      <c r="Q12" s="384"/>
      <c r="R12" s="384"/>
      <c r="S12" s="384"/>
      <c r="T12" s="385"/>
      <c r="U12" s="411"/>
    </row>
    <row r="13" spans="2:21" ht="16.5" customHeight="1">
      <c r="B13" s="402"/>
      <c r="C13" s="403"/>
      <c r="D13" s="386"/>
      <c r="E13" s="387"/>
      <c r="F13" s="387"/>
      <c r="G13" s="387"/>
      <c r="H13" s="387"/>
      <c r="I13" s="388"/>
      <c r="J13" s="412"/>
      <c r="K13" s="412"/>
      <c r="L13" s="412"/>
      <c r="M13" s="412"/>
      <c r="N13" s="386"/>
      <c r="O13" s="387"/>
      <c r="P13" s="387"/>
      <c r="Q13" s="387"/>
      <c r="R13" s="387"/>
      <c r="S13" s="387"/>
      <c r="T13" s="388"/>
      <c r="U13" s="411"/>
    </row>
    <row r="14" spans="2:21" ht="16.5" customHeight="1">
      <c r="B14" s="394" t="s">
        <v>100</v>
      </c>
      <c r="C14" s="395"/>
      <c r="D14" s="386"/>
      <c r="E14" s="387"/>
      <c r="F14" s="387"/>
      <c r="G14" s="387"/>
      <c r="H14" s="387"/>
      <c r="I14" s="388"/>
      <c r="J14" s="412" t="s">
        <v>101</v>
      </c>
      <c r="K14" s="412"/>
      <c r="L14" s="412"/>
      <c r="M14" s="412"/>
      <c r="N14" s="386"/>
      <c r="O14" s="387"/>
      <c r="P14" s="387"/>
      <c r="Q14" s="387"/>
      <c r="R14" s="387"/>
      <c r="S14" s="387"/>
      <c r="T14" s="388"/>
      <c r="U14" s="411"/>
    </row>
    <row r="15" spans="2:21" ht="16.5" customHeight="1">
      <c r="B15" s="398"/>
      <c r="C15" s="399"/>
      <c r="D15" s="386"/>
      <c r="E15" s="387"/>
      <c r="F15" s="387"/>
      <c r="G15" s="387"/>
      <c r="H15" s="387"/>
      <c r="I15" s="388"/>
      <c r="J15" s="412"/>
      <c r="K15" s="412"/>
      <c r="L15" s="412"/>
      <c r="M15" s="412"/>
      <c r="N15" s="386"/>
      <c r="O15" s="387"/>
      <c r="P15" s="387"/>
      <c r="Q15" s="387"/>
      <c r="R15" s="387"/>
      <c r="S15" s="387"/>
      <c r="T15" s="388"/>
      <c r="U15" s="411"/>
    </row>
    <row r="16" spans="2:21" ht="16.5" customHeight="1">
      <c r="B16" s="400"/>
      <c r="C16" s="401"/>
      <c r="D16" s="386"/>
      <c r="E16" s="387"/>
      <c r="F16" s="387"/>
      <c r="G16" s="387"/>
      <c r="H16" s="387"/>
      <c r="I16" s="388"/>
      <c r="J16" s="415"/>
      <c r="K16" s="415"/>
      <c r="L16" s="415"/>
      <c r="M16" s="415"/>
      <c r="N16" s="386"/>
      <c r="O16" s="387"/>
      <c r="P16" s="387"/>
      <c r="Q16" s="387"/>
      <c r="R16" s="387"/>
      <c r="S16" s="387"/>
      <c r="T16" s="388"/>
      <c r="U16" s="411"/>
    </row>
    <row r="17" spans="2:21" ht="16.5" customHeight="1">
      <c r="B17" s="402"/>
      <c r="C17" s="403"/>
      <c r="D17" s="389"/>
      <c r="E17" s="390"/>
      <c r="F17" s="390"/>
      <c r="G17" s="390"/>
      <c r="H17" s="390"/>
      <c r="I17" s="391"/>
      <c r="J17" s="415"/>
      <c r="K17" s="415"/>
      <c r="L17" s="415"/>
      <c r="M17" s="415"/>
      <c r="N17" s="389"/>
      <c r="O17" s="390"/>
      <c r="P17" s="390"/>
      <c r="Q17" s="390"/>
      <c r="R17" s="390"/>
      <c r="S17" s="390"/>
      <c r="T17" s="391"/>
      <c r="U17" s="411"/>
    </row>
    <row r="18" spans="2:21" ht="30.75" customHeight="1">
      <c r="B18" s="703" t="str">
        <f>R7</f>
        <v>參加103年基隆市中小聯合運動會</v>
      </c>
      <c r="C18" s="703"/>
      <c r="D18" s="703"/>
      <c r="E18" s="703"/>
      <c r="F18" s="703"/>
      <c r="G18" s="703"/>
      <c r="H18" s="703"/>
      <c r="I18" s="703"/>
      <c r="J18" s="703"/>
      <c r="K18" s="703"/>
      <c r="L18" s="703"/>
      <c r="M18" s="703"/>
      <c r="N18" s="703"/>
      <c r="O18" s="703"/>
      <c r="P18" s="703"/>
      <c r="Q18" s="703"/>
      <c r="R18" s="703"/>
      <c r="S18" s="703"/>
      <c r="T18" s="703"/>
      <c r="U18" s="703"/>
    </row>
    <row r="19" spans="2:21" ht="30.75" customHeight="1">
      <c r="B19" s="72" t="s">
        <v>49</v>
      </c>
      <c r="C19" s="700" t="s">
        <v>158</v>
      </c>
      <c r="D19" s="700"/>
      <c r="E19" s="700"/>
      <c r="F19" s="700"/>
      <c r="G19" s="700"/>
      <c r="H19" s="700"/>
      <c r="I19" s="702" t="s">
        <v>75</v>
      </c>
      <c r="J19" s="702"/>
      <c r="K19" s="700" t="s">
        <v>76</v>
      </c>
      <c r="L19" s="700"/>
      <c r="M19" s="700"/>
      <c r="N19" s="700" t="s">
        <v>77</v>
      </c>
      <c r="O19" s="700"/>
      <c r="P19" s="700"/>
      <c r="Q19" s="700" t="s">
        <v>53</v>
      </c>
      <c r="R19" s="700"/>
      <c r="S19" s="700"/>
      <c r="T19" s="704" t="s">
        <v>54</v>
      </c>
      <c r="U19" s="705"/>
    </row>
    <row r="20" spans="2:21" ht="30.75" customHeight="1">
      <c r="B20" s="73">
        <v>1</v>
      </c>
      <c r="C20" s="701" t="s">
        <v>79</v>
      </c>
      <c r="D20" s="701"/>
      <c r="E20" s="701"/>
      <c r="F20" s="701"/>
      <c r="G20" s="701"/>
      <c r="H20" s="701"/>
      <c r="I20" s="698" t="s">
        <v>154</v>
      </c>
      <c r="J20" s="699"/>
      <c r="K20" s="697">
        <v>7200</v>
      </c>
      <c r="L20" s="697"/>
      <c r="M20" s="697"/>
      <c r="N20" s="697">
        <v>7200</v>
      </c>
      <c r="O20" s="697"/>
      <c r="P20" s="697"/>
      <c r="Q20" s="697">
        <f>K20-N20</f>
        <v>0</v>
      </c>
      <c r="R20" s="697"/>
      <c r="S20" s="697"/>
      <c r="T20" s="74" t="s">
        <v>78</v>
      </c>
      <c r="U20" s="74"/>
    </row>
    <row r="21" spans="2:21" ht="30.75" customHeight="1">
      <c r="B21" s="73">
        <v>2</v>
      </c>
      <c r="C21" s="701" t="s">
        <v>80</v>
      </c>
      <c r="D21" s="701"/>
      <c r="E21" s="701"/>
      <c r="F21" s="701"/>
      <c r="G21" s="701"/>
      <c r="H21" s="701"/>
      <c r="I21" s="698" t="s">
        <v>87</v>
      </c>
      <c r="J21" s="699"/>
      <c r="K21" s="697">
        <v>15000</v>
      </c>
      <c r="L21" s="697"/>
      <c r="M21" s="697"/>
      <c r="N21" s="697">
        <v>15000</v>
      </c>
      <c r="O21" s="697"/>
      <c r="P21" s="697"/>
      <c r="Q21" s="697">
        <f aca="true" t="shared" si="0" ref="Q21:Q30">K21-N21</f>
        <v>0</v>
      </c>
      <c r="R21" s="697"/>
      <c r="S21" s="697"/>
      <c r="T21" s="74" t="s">
        <v>78</v>
      </c>
      <c r="U21" s="74"/>
    </row>
    <row r="22" spans="2:21" ht="30.75" customHeight="1">
      <c r="B22" s="73">
        <v>3</v>
      </c>
      <c r="C22" s="701" t="s">
        <v>81</v>
      </c>
      <c r="D22" s="701"/>
      <c r="E22" s="701"/>
      <c r="F22" s="701"/>
      <c r="G22" s="701"/>
      <c r="H22" s="701"/>
      <c r="I22" s="698" t="s">
        <v>88</v>
      </c>
      <c r="J22" s="699"/>
      <c r="K22" s="697">
        <v>28800</v>
      </c>
      <c r="L22" s="697"/>
      <c r="M22" s="697"/>
      <c r="N22" s="697">
        <v>28800</v>
      </c>
      <c r="O22" s="697"/>
      <c r="P22" s="697"/>
      <c r="Q22" s="697">
        <f t="shared" si="0"/>
        <v>0</v>
      </c>
      <c r="R22" s="697"/>
      <c r="S22" s="697"/>
      <c r="T22" s="74" t="s">
        <v>78</v>
      </c>
      <c r="U22" s="74"/>
    </row>
    <row r="23" spans="2:21" ht="30.75" customHeight="1">
      <c r="B23" s="73">
        <v>4</v>
      </c>
      <c r="C23" s="701" t="s">
        <v>82</v>
      </c>
      <c r="D23" s="701"/>
      <c r="E23" s="701"/>
      <c r="F23" s="701"/>
      <c r="G23" s="701"/>
      <c r="H23" s="701"/>
      <c r="I23" s="698" t="s">
        <v>89</v>
      </c>
      <c r="J23" s="699"/>
      <c r="K23" s="697">
        <v>99000</v>
      </c>
      <c r="L23" s="697"/>
      <c r="M23" s="697"/>
      <c r="N23" s="697">
        <v>75600</v>
      </c>
      <c r="O23" s="697"/>
      <c r="P23" s="697"/>
      <c r="Q23" s="697">
        <f t="shared" si="0"/>
        <v>23400</v>
      </c>
      <c r="R23" s="697"/>
      <c r="S23" s="697"/>
      <c r="T23" s="74" t="s">
        <v>78</v>
      </c>
      <c r="U23" s="74"/>
    </row>
    <row r="24" spans="2:21" ht="30.75" customHeight="1">
      <c r="B24" s="73">
        <v>5</v>
      </c>
      <c r="C24" s="701" t="s">
        <v>83</v>
      </c>
      <c r="D24" s="701"/>
      <c r="E24" s="701"/>
      <c r="F24" s="701"/>
      <c r="G24" s="701"/>
      <c r="H24" s="701"/>
      <c r="I24" s="698" t="s">
        <v>90</v>
      </c>
      <c r="J24" s="699"/>
      <c r="K24" s="697">
        <v>44000</v>
      </c>
      <c r="L24" s="697"/>
      <c r="M24" s="697"/>
      <c r="N24" s="697">
        <v>32347</v>
      </c>
      <c r="O24" s="697"/>
      <c r="P24" s="697"/>
      <c r="Q24" s="697">
        <f t="shared" si="0"/>
        <v>11653</v>
      </c>
      <c r="R24" s="697"/>
      <c r="S24" s="697"/>
      <c r="T24" s="74" t="s">
        <v>78</v>
      </c>
      <c r="U24" s="74"/>
    </row>
    <row r="25" spans="2:21" ht="30.75" customHeight="1">
      <c r="B25" s="73">
        <v>6</v>
      </c>
      <c r="C25" s="701" t="s">
        <v>155</v>
      </c>
      <c r="D25" s="701"/>
      <c r="E25" s="701"/>
      <c r="F25" s="701"/>
      <c r="G25" s="701"/>
      <c r="H25" s="701"/>
      <c r="I25" s="698" t="s">
        <v>91</v>
      </c>
      <c r="J25" s="699"/>
      <c r="K25" s="697">
        <v>10800</v>
      </c>
      <c r="L25" s="697"/>
      <c r="M25" s="697"/>
      <c r="N25" s="697">
        <v>4900</v>
      </c>
      <c r="O25" s="697"/>
      <c r="P25" s="697"/>
      <c r="Q25" s="697">
        <f t="shared" si="0"/>
        <v>5900</v>
      </c>
      <c r="R25" s="697"/>
      <c r="S25" s="697"/>
      <c r="T25" s="74" t="s">
        <v>78</v>
      </c>
      <c r="U25" s="74"/>
    </row>
    <row r="26" spans="2:21" ht="30.75" customHeight="1">
      <c r="B26" s="73">
        <v>7</v>
      </c>
      <c r="C26" s="701" t="s">
        <v>84</v>
      </c>
      <c r="D26" s="701"/>
      <c r="E26" s="701"/>
      <c r="F26" s="701"/>
      <c r="G26" s="701"/>
      <c r="H26" s="701"/>
      <c r="I26" s="698" t="s">
        <v>92</v>
      </c>
      <c r="J26" s="699"/>
      <c r="K26" s="697">
        <v>7200</v>
      </c>
      <c r="L26" s="697"/>
      <c r="M26" s="697"/>
      <c r="N26" s="697">
        <v>7200</v>
      </c>
      <c r="O26" s="697"/>
      <c r="P26" s="697"/>
      <c r="Q26" s="697">
        <f t="shared" si="0"/>
        <v>0</v>
      </c>
      <c r="R26" s="697"/>
      <c r="S26" s="697"/>
      <c r="T26" s="74" t="s">
        <v>78</v>
      </c>
      <c r="U26" s="74"/>
    </row>
    <row r="27" spans="2:21" ht="30.75" customHeight="1">
      <c r="B27" s="73">
        <v>8</v>
      </c>
      <c r="C27" s="701" t="s">
        <v>85</v>
      </c>
      <c r="D27" s="701"/>
      <c r="E27" s="701"/>
      <c r="F27" s="701"/>
      <c r="G27" s="701"/>
      <c r="H27" s="701"/>
      <c r="I27" s="698"/>
      <c r="J27" s="699"/>
      <c r="K27" s="697">
        <v>6500</v>
      </c>
      <c r="L27" s="697"/>
      <c r="M27" s="697"/>
      <c r="N27" s="697">
        <v>0</v>
      </c>
      <c r="O27" s="697"/>
      <c r="P27" s="697"/>
      <c r="Q27" s="697">
        <f t="shared" si="0"/>
        <v>6500</v>
      </c>
      <c r="R27" s="697"/>
      <c r="S27" s="697"/>
      <c r="T27" s="74" t="s">
        <v>78</v>
      </c>
      <c r="U27" s="74"/>
    </row>
    <row r="28" spans="2:21" ht="30.75" customHeight="1">
      <c r="B28" s="73">
        <v>9</v>
      </c>
      <c r="C28" s="701" t="s">
        <v>86</v>
      </c>
      <c r="D28" s="701"/>
      <c r="E28" s="701"/>
      <c r="F28" s="701"/>
      <c r="G28" s="701"/>
      <c r="H28" s="701"/>
      <c r="I28" s="698" t="s">
        <v>93</v>
      </c>
      <c r="J28" s="699"/>
      <c r="K28" s="697">
        <v>2000</v>
      </c>
      <c r="L28" s="697"/>
      <c r="M28" s="697"/>
      <c r="N28" s="697">
        <v>2000</v>
      </c>
      <c r="O28" s="697"/>
      <c r="P28" s="697"/>
      <c r="Q28" s="697">
        <f t="shared" si="0"/>
        <v>0</v>
      </c>
      <c r="R28" s="697"/>
      <c r="S28" s="697"/>
      <c r="T28" s="74" t="s">
        <v>78</v>
      </c>
      <c r="U28" s="74"/>
    </row>
    <row r="29" spans="2:21" ht="30.75" customHeight="1">
      <c r="B29" s="73">
        <v>10</v>
      </c>
      <c r="C29" s="701" t="s">
        <v>156</v>
      </c>
      <c r="D29" s="701"/>
      <c r="E29" s="701"/>
      <c r="F29" s="701"/>
      <c r="G29" s="701"/>
      <c r="H29" s="701"/>
      <c r="I29" s="698" t="s">
        <v>94</v>
      </c>
      <c r="J29" s="699"/>
      <c r="K29" s="697">
        <v>3600</v>
      </c>
      <c r="L29" s="697"/>
      <c r="M29" s="697"/>
      <c r="N29" s="697">
        <v>3600</v>
      </c>
      <c r="O29" s="697"/>
      <c r="P29" s="697"/>
      <c r="Q29" s="697">
        <f t="shared" si="0"/>
        <v>0</v>
      </c>
      <c r="R29" s="697"/>
      <c r="S29" s="697"/>
      <c r="T29" s="74" t="s">
        <v>78</v>
      </c>
      <c r="U29" s="74"/>
    </row>
    <row r="30" spans="2:21" ht="30.75" customHeight="1">
      <c r="B30" s="73">
        <v>11</v>
      </c>
      <c r="C30" s="701" t="s">
        <v>157</v>
      </c>
      <c r="D30" s="701"/>
      <c r="E30" s="701"/>
      <c r="F30" s="701"/>
      <c r="G30" s="701"/>
      <c r="H30" s="701"/>
      <c r="I30" s="698" t="s">
        <v>95</v>
      </c>
      <c r="J30" s="699"/>
      <c r="K30" s="697">
        <v>11000</v>
      </c>
      <c r="L30" s="697"/>
      <c r="M30" s="697"/>
      <c r="N30" s="697">
        <v>8220</v>
      </c>
      <c r="O30" s="697"/>
      <c r="P30" s="697"/>
      <c r="Q30" s="697">
        <f t="shared" si="0"/>
        <v>2780</v>
      </c>
      <c r="R30" s="697"/>
      <c r="S30" s="697"/>
      <c r="T30" s="74" t="s">
        <v>78</v>
      </c>
      <c r="U30" s="74"/>
    </row>
    <row r="31" spans="2:21" ht="30.75" customHeight="1">
      <c r="B31" s="74"/>
      <c r="C31" s="700" t="s">
        <v>43</v>
      </c>
      <c r="D31" s="700"/>
      <c r="E31" s="700"/>
      <c r="F31" s="700"/>
      <c r="G31" s="700"/>
      <c r="H31" s="700"/>
      <c r="I31" s="699"/>
      <c r="J31" s="699"/>
      <c r="K31" s="697">
        <f>SUM(K20:K30)</f>
        <v>235100</v>
      </c>
      <c r="L31" s="697"/>
      <c r="M31" s="697"/>
      <c r="N31" s="697">
        <f>SUM(N20:N30)</f>
        <v>184867</v>
      </c>
      <c r="O31" s="697"/>
      <c r="P31" s="697"/>
      <c r="Q31" s="697">
        <f>SUM(Q20:Q30)</f>
        <v>50233</v>
      </c>
      <c r="R31" s="697"/>
      <c r="S31" s="697"/>
      <c r="T31" s="74" t="s">
        <v>78</v>
      </c>
      <c r="U31" s="74"/>
    </row>
    <row r="32" spans="2:21" ht="55.5" customHeight="1">
      <c r="B32" s="7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75"/>
      <c r="S32" s="32"/>
      <c r="T32" s="32"/>
      <c r="U32" s="32"/>
    </row>
    <row r="33" spans="3:22" ht="25.5" customHeight="1">
      <c r="C33" s="58"/>
      <c r="D33" s="59"/>
      <c r="E33" s="60"/>
      <c r="F33" s="61"/>
      <c r="G33" s="60"/>
      <c r="H33" s="62"/>
      <c r="I33" s="60"/>
      <c r="J33" s="61"/>
      <c r="K33" s="60"/>
      <c r="L33" s="59"/>
      <c r="M33" s="59"/>
      <c r="N33" s="62"/>
      <c r="O33" s="62"/>
      <c r="P33" s="62"/>
      <c r="Q33" s="62"/>
      <c r="R33" s="62"/>
      <c r="S33" s="62"/>
      <c r="T33" s="62"/>
      <c r="U33" s="62"/>
      <c r="V33" s="57"/>
    </row>
    <row r="34" spans="3:21" ht="25.5" customHeight="1">
      <c r="C34" s="58"/>
      <c r="D34" s="59"/>
      <c r="E34" s="60"/>
      <c r="F34" s="61"/>
      <c r="G34" s="60"/>
      <c r="H34" s="62"/>
      <c r="I34" s="60"/>
      <c r="J34" s="61"/>
      <c r="K34" s="60"/>
      <c r="L34" s="59"/>
      <c r="M34" s="59"/>
      <c r="N34" s="66"/>
      <c r="O34" s="67"/>
      <c r="P34" s="67"/>
      <c r="Q34" s="67"/>
      <c r="R34" s="67"/>
      <c r="S34" s="67"/>
      <c r="T34" s="67"/>
      <c r="U34" s="67"/>
    </row>
    <row r="35" spans="3:21" ht="25.5" customHeight="1">
      <c r="C35" s="58"/>
      <c r="D35" s="59"/>
      <c r="E35" s="60"/>
      <c r="F35" s="61"/>
      <c r="G35" s="60"/>
      <c r="H35" s="62"/>
      <c r="I35" s="60"/>
      <c r="J35" s="61"/>
      <c r="K35" s="60"/>
      <c r="L35" s="59"/>
      <c r="M35" s="59"/>
      <c r="N35" s="66"/>
      <c r="O35" s="67"/>
      <c r="P35" s="67"/>
      <c r="Q35" s="67"/>
      <c r="R35" s="67"/>
      <c r="S35" s="67"/>
      <c r="T35" s="67"/>
      <c r="U35" s="67"/>
    </row>
    <row r="36" spans="3:22" ht="25.5" customHeight="1">
      <c r="C36" s="58"/>
      <c r="D36" s="59"/>
      <c r="E36" s="60"/>
      <c r="F36" s="61"/>
      <c r="G36" s="60"/>
      <c r="H36" s="62"/>
      <c r="I36" s="60"/>
      <c r="J36" s="61"/>
      <c r="K36" s="60"/>
      <c r="L36" s="59"/>
      <c r="M36" s="59"/>
      <c r="N36" s="62"/>
      <c r="O36" s="62"/>
      <c r="P36" s="62"/>
      <c r="Q36" s="62"/>
      <c r="R36" s="62"/>
      <c r="S36" s="62"/>
      <c r="T36" s="62"/>
      <c r="U36" s="62"/>
      <c r="V36" s="57"/>
    </row>
    <row r="37" spans="3:22" ht="25.5" customHeight="1">
      <c r="C37" s="58"/>
      <c r="D37" s="59"/>
      <c r="E37" s="60"/>
      <c r="F37" s="61"/>
      <c r="G37" s="60"/>
      <c r="H37" s="62"/>
      <c r="I37" s="60"/>
      <c r="J37" s="61"/>
      <c r="K37" s="60"/>
      <c r="L37" s="59"/>
      <c r="M37" s="59"/>
      <c r="N37" s="62"/>
      <c r="O37" s="62"/>
      <c r="P37" s="62"/>
      <c r="Q37" s="62"/>
      <c r="R37" s="62"/>
      <c r="S37" s="62"/>
      <c r="T37" s="62"/>
      <c r="U37" s="62"/>
      <c r="V37" s="57"/>
    </row>
    <row r="38" spans="6:12" ht="16.5">
      <c r="F38" s="54"/>
      <c r="G38" s="54"/>
      <c r="L38" s="54"/>
    </row>
  </sheetData>
  <sheetProtection/>
  <mergeCells count="93">
    <mergeCell ref="D4:E4"/>
    <mergeCell ref="N30:P30"/>
    <mergeCell ref="B1:U1"/>
    <mergeCell ref="B3:U3"/>
    <mergeCell ref="J7:Q9"/>
    <mergeCell ref="D12:I17"/>
    <mergeCell ref="N12:T17"/>
    <mergeCell ref="K27:M27"/>
    <mergeCell ref="N27:P27"/>
    <mergeCell ref="Q27:S27"/>
    <mergeCell ref="Q28:S28"/>
    <mergeCell ref="K28:M28"/>
    <mergeCell ref="N28:P28"/>
    <mergeCell ref="N31:P31"/>
    <mergeCell ref="Q31:S31"/>
    <mergeCell ref="K31:M31"/>
    <mergeCell ref="K29:M29"/>
    <mergeCell ref="N29:P29"/>
    <mergeCell ref="Q29:S29"/>
    <mergeCell ref="Q30:S30"/>
    <mergeCell ref="K30:M30"/>
    <mergeCell ref="J6:Q6"/>
    <mergeCell ref="N10:T11"/>
    <mergeCell ref="J10:M11"/>
    <mergeCell ref="J12:M13"/>
    <mergeCell ref="R6:U6"/>
    <mergeCell ref="R7:U9"/>
    <mergeCell ref="N26:P26"/>
    <mergeCell ref="Q22:S22"/>
    <mergeCell ref="Q23:S23"/>
    <mergeCell ref="D6:I6"/>
    <mergeCell ref="B6:C6"/>
    <mergeCell ref="B7:C9"/>
    <mergeCell ref="B10:C11"/>
    <mergeCell ref="D10:I11"/>
    <mergeCell ref="D7:I7"/>
    <mergeCell ref="D8:I8"/>
    <mergeCell ref="D9:I9"/>
    <mergeCell ref="B12:C13"/>
    <mergeCell ref="B18:U18"/>
    <mergeCell ref="C19:H19"/>
    <mergeCell ref="C20:H20"/>
    <mergeCell ref="T19:U19"/>
    <mergeCell ref="J16:M17"/>
    <mergeCell ref="B14:C15"/>
    <mergeCell ref="B16:C17"/>
    <mergeCell ref="J14:M15"/>
    <mergeCell ref="U12:U17"/>
    <mergeCell ref="C21:H21"/>
    <mergeCell ref="Q19:S19"/>
    <mergeCell ref="Q20:S20"/>
    <mergeCell ref="Q21:S21"/>
    <mergeCell ref="I19:J19"/>
    <mergeCell ref="I20:J20"/>
    <mergeCell ref="I21:J21"/>
    <mergeCell ref="N19:P19"/>
    <mergeCell ref="N20:P20"/>
    <mergeCell ref="N21:P21"/>
    <mergeCell ref="C26:H26"/>
    <mergeCell ref="C31:H31"/>
    <mergeCell ref="C22:H22"/>
    <mergeCell ref="C23:H23"/>
    <mergeCell ref="C24:H24"/>
    <mergeCell ref="C25:H25"/>
    <mergeCell ref="C27:H27"/>
    <mergeCell ref="C29:H29"/>
    <mergeCell ref="C30:H30"/>
    <mergeCell ref="C28:H28"/>
    <mergeCell ref="I31:J31"/>
    <mergeCell ref="I23:J23"/>
    <mergeCell ref="I24:J24"/>
    <mergeCell ref="I25:J25"/>
    <mergeCell ref="I27:J27"/>
    <mergeCell ref="I29:J29"/>
    <mergeCell ref="I30:J30"/>
    <mergeCell ref="I28:J28"/>
    <mergeCell ref="Q24:S24"/>
    <mergeCell ref="Q25:S25"/>
    <mergeCell ref="Q26:S26"/>
    <mergeCell ref="N22:P22"/>
    <mergeCell ref="N23:P23"/>
    <mergeCell ref="N24:P24"/>
    <mergeCell ref="N25:P25"/>
    <mergeCell ref="K19:M19"/>
    <mergeCell ref="K20:M20"/>
    <mergeCell ref="K21:M21"/>
    <mergeCell ref="K22:M22"/>
    <mergeCell ref="K24:M24"/>
    <mergeCell ref="K25:M25"/>
    <mergeCell ref="K26:M26"/>
    <mergeCell ref="I22:J22"/>
    <mergeCell ref="K23:M23"/>
    <mergeCell ref="I26:J26"/>
  </mergeCells>
  <printOptions/>
  <pageMargins left="0.11811023622047245" right="0.1968503937007874" top="0.4724409448818898" bottom="0.84" header="0.3937007874015748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B13" sqref="B13"/>
    </sheetView>
  </sheetViews>
  <sheetFormatPr defaultColWidth="9.00390625" defaultRowHeight="16.5"/>
  <cols>
    <col min="1" max="1" width="3.125" style="0" customWidth="1"/>
    <col min="2" max="2" width="15.50390625" style="0" customWidth="1"/>
    <col min="3" max="3" width="8.125" style="0" customWidth="1"/>
    <col min="4" max="4" width="6.375" style="0" customWidth="1"/>
    <col min="5" max="5" width="6.25390625" style="0" customWidth="1"/>
    <col min="6" max="6" width="7.625" style="0" customWidth="1"/>
    <col min="7" max="7" width="10.125" style="0" customWidth="1"/>
    <col min="8" max="8" width="14.50390625" style="0" customWidth="1"/>
  </cols>
  <sheetData>
    <row r="1" spans="1:8" s="1" customFormat="1" ht="21" customHeight="1" thickBot="1">
      <c r="A1" s="2"/>
      <c r="B1" s="269" t="s">
        <v>343</v>
      </c>
      <c r="C1" s="270"/>
      <c r="D1" s="270"/>
      <c r="E1" s="270"/>
      <c r="F1" s="270"/>
      <c r="G1" s="271"/>
      <c r="H1" s="217"/>
    </row>
    <row r="2" spans="1:7" s="1" customFormat="1" ht="15.75" customHeight="1">
      <c r="A2" s="2"/>
      <c r="B2" s="218" t="s">
        <v>344</v>
      </c>
      <c r="C2" s="219" t="s">
        <v>345</v>
      </c>
      <c r="D2" s="220" t="s">
        <v>346</v>
      </c>
      <c r="E2" s="221" t="s">
        <v>347</v>
      </c>
      <c r="F2" s="220" t="s">
        <v>348</v>
      </c>
      <c r="G2" s="222" t="s">
        <v>349</v>
      </c>
    </row>
    <row r="3" spans="2:10" s="2" customFormat="1" ht="30" customHeight="1">
      <c r="B3" s="223" t="s">
        <v>350</v>
      </c>
      <c r="C3" s="224"/>
      <c r="D3" s="225">
        <v>50</v>
      </c>
      <c r="E3" s="225" t="s">
        <v>351</v>
      </c>
      <c r="F3" s="226">
        <v>50</v>
      </c>
      <c r="G3" s="227">
        <f>F3*D3</f>
        <v>2500</v>
      </c>
      <c r="J3" s="2" t="s">
        <v>352</v>
      </c>
    </row>
    <row r="4" spans="2:10" s="2" customFormat="1" ht="21.75" customHeight="1">
      <c r="B4" s="223" t="s">
        <v>353</v>
      </c>
      <c r="C4" s="224"/>
      <c r="D4" s="228">
        <v>3</v>
      </c>
      <c r="E4" s="225" t="s">
        <v>354</v>
      </c>
      <c r="F4" s="229">
        <v>60</v>
      </c>
      <c r="G4" s="227">
        <f>F4*D4</f>
        <v>180</v>
      </c>
      <c r="J4" s="2" t="s">
        <v>355</v>
      </c>
    </row>
    <row r="5" spans="2:10" s="2" customFormat="1" ht="21.75" customHeight="1">
      <c r="B5" s="223"/>
      <c r="C5" s="224"/>
      <c r="D5" s="228"/>
      <c r="E5" s="225"/>
      <c r="F5" s="229"/>
      <c r="G5" s="227"/>
      <c r="J5" s="2" t="s">
        <v>356</v>
      </c>
    </row>
    <row r="6" spans="2:10" s="2" customFormat="1" ht="21.75" customHeight="1">
      <c r="B6" s="223"/>
      <c r="C6" s="224"/>
      <c r="D6" s="228"/>
      <c r="E6" s="225"/>
      <c r="F6" s="229"/>
      <c r="G6" s="227"/>
      <c r="J6" s="2" t="s">
        <v>357</v>
      </c>
    </row>
    <row r="7" spans="2:10" s="2" customFormat="1" ht="21.75" customHeight="1">
      <c r="B7" s="223"/>
      <c r="C7" s="224"/>
      <c r="D7" s="228"/>
      <c r="E7" s="225"/>
      <c r="F7" s="229"/>
      <c r="G7" s="227"/>
      <c r="J7" s="2" t="s">
        <v>358</v>
      </c>
    </row>
    <row r="8" spans="2:10" s="2" customFormat="1" ht="21.75" customHeight="1">
      <c r="B8" s="223"/>
      <c r="C8" s="224"/>
      <c r="D8" s="228"/>
      <c r="E8" s="225"/>
      <c r="F8" s="229"/>
      <c r="G8" s="227"/>
      <c r="J8" s="2" t="s">
        <v>359</v>
      </c>
    </row>
    <row r="9" spans="2:10" s="2" customFormat="1" ht="21.75" customHeight="1">
      <c r="B9" s="223"/>
      <c r="C9" s="224"/>
      <c r="D9" s="228"/>
      <c r="E9" s="225"/>
      <c r="F9" s="229"/>
      <c r="G9" s="227"/>
      <c r="J9" s="2" t="s">
        <v>360</v>
      </c>
    </row>
    <row r="10" spans="2:7" s="2" customFormat="1" ht="21.75" customHeight="1">
      <c r="B10" s="223"/>
      <c r="C10" s="224"/>
      <c r="D10" s="225"/>
      <c r="E10" s="225"/>
      <c r="F10" s="226"/>
      <c r="G10" s="227"/>
    </row>
    <row r="11" spans="2:7" s="2" customFormat="1" ht="21.75" customHeight="1">
      <c r="B11" s="223"/>
      <c r="C11" s="224"/>
      <c r="D11" s="228"/>
      <c r="E11" s="225"/>
      <c r="F11" s="229"/>
      <c r="G11" s="227"/>
    </row>
    <row r="12" spans="2:7" s="2" customFormat="1" ht="21.75" customHeight="1">
      <c r="B12" s="223"/>
      <c r="C12" s="224"/>
      <c r="D12" s="225"/>
      <c r="E12" s="225"/>
      <c r="F12" s="229"/>
      <c r="G12" s="227"/>
    </row>
    <row r="13" spans="2:7" s="2" customFormat="1" ht="21.75" customHeight="1">
      <c r="B13" s="223"/>
      <c r="C13" s="224"/>
      <c r="D13" s="225"/>
      <c r="E13" s="225"/>
      <c r="F13" s="229"/>
      <c r="G13" s="230"/>
    </row>
    <row r="14" spans="2:7" s="2" customFormat="1" ht="21.75" customHeight="1">
      <c r="B14" s="223"/>
      <c r="C14" s="224"/>
      <c r="D14" s="225"/>
      <c r="E14" s="225"/>
      <c r="F14" s="229"/>
      <c r="G14" s="230"/>
    </row>
    <row r="15" spans="2:7" s="2" customFormat="1" ht="21.75" customHeight="1">
      <c r="B15" s="223"/>
      <c r="C15" s="224"/>
      <c r="D15" s="225"/>
      <c r="E15" s="225"/>
      <c r="F15" s="229"/>
      <c r="G15" s="230"/>
    </row>
    <row r="16" spans="2:7" s="2" customFormat="1" ht="21.75" customHeight="1">
      <c r="B16" s="223"/>
      <c r="C16" s="224"/>
      <c r="D16" s="225"/>
      <c r="E16" s="225"/>
      <c r="F16" s="229"/>
      <c r="G16" s="230"/>
    </row>
    <row r="17" spans="2:7" s="2" customFormat="1" ht="21.75" customHeight="1">
      <c r="B17" s="223"/>
      <c r="C17" s="224"/>
      <c r="D17" s="225"/>
      <c r="E17" s="225"/>
      <c r="F17" s="229"/>
      <c r="G17" s="230"/>
    </row>
    <row r="18" spans="2:7" s="2" customFormat="1" ht="21.75" customHeight="1">
      <c r="B18" s="223"/>
      <c r="C18" s="224"/>
      <c r="D18" s="225"/>
      <c r="E18" s="225"/>
      <c r="F18" s="229"/>
      <c r="G18" s="230"/>
    </row>
    <row r="19" spans="2:7" s="2" customFormat="1" ht="21.75" customHeight="1">
      <c r="B19" s="223"/>
      <c r="C19" s="224"/>
      <c r="D19" s="225"/>
      <c r="E19" s="225"/>
      <c r="F19" s="229"/>
      <c r="G19" s="230"/>
    </row>
    <row r="20" spans="2:7" s="2" customFormat="1" ht="19.5" customHeight="1">
      <c r="B20" s="223"/>
      <c r="C20" s="224"/>
      <c r="D20" s="225"/>
      <c r="E20" s="225"/>
      <c r="F20" s="229"/>
      <c r="G20" s="230"/>
    </row>
    <row r="21" spans="2:7" s="2" customFormat="1" ht="19.5" customHeight="1">
      <c r="B21" s="223"/>
      <c r="C21" s="225"/>
      <c r="D21" s="225"/>
      <c r="E21" s="225"/>
      <c r="F21" s="229"/>
      <c r="G21" s="231"/>
    </row>
    <row r="22" spans="2:7" s="2" customFormat="1" ht="19.5" customHeight="1">
      <c r="B22" s="232" t="s">
        <v>43</v>
      </c>
      <c r="C22" s="4"/>
      <c r="D22" s="5"/>
      <c r="E22" s="5"/>
      <c r="F22" s="5"/>
      <c r="G22" s="233">
        <f>SUM(G3:G21)</f>
        <v>2680</v>
      </c>
    </row>
    <row r="23" spans="2:7" s="2" customFormat="1" ht="19.5" customHeight="1" thickBot="1">
      <c r="B23" s="272">
        <f>G22</f>
        <v>2680</v>
      </c>
      <c r="C23" s="273"/>
      <c r="D23" s="273"/>
      <c r="E23" s="273"/>
      <c r="F23" s="273"/>
      <c r="G23" s="274"/>
    </row>
    <row r="24" spans="2:8" s="2" customFormat="1" ht="18.75" customHeight="1" hidden="1">
      <c r="B24" s="234"/>
      <c r="C24" s="275" t="s">
        <v>361</v>
      </c>
      <c r="D24" s="276"/>
      <c r="E24" s="276"/>
      <c r="F24" s="277" t="s">
        <v>362</v>
      </c>
      <c r="G24" s="278"/>
      <c r="H24" s="279"/>
    </row>
    <row r="25" spans="2:6" s="2" customFormat="1" ht="18.75" customHeight="1">
      <c r="B25" s="153"/>
      <c r="C25" s="154"/>
      <c r="D25" s="154"/>
      <c r="E25" s="29"/>
      <c r="F25" s="29"/>
    </row>
    <row r="26" s="2" customFormat="1" ht="18.75" customHeight="1"/>
    <row r="27" s="2" customFormat="1" ht="18.75" customHeight="1">
      <c r="C27" s="29"/>
    </row>
    <row r="28" s="2" customFormat="1" ht="18.75" customHeight="1"/>
    <row r="29" spans="1:3" s="2" customFormat="1" ht="18.75" customHeight="1">
      <c r="A29" s="3"/>
      <c r="B29" s="29"/>
      <c r="C29" s="29"/>
    </row>
    <row r="30" spans="1:6" s="2" customFormat="1" ht="18.75" customHeight="1">
      <c r="A30" s="3"/>
      <c r="D30" s="29"/>
      <c r="E30" s="29"/>
      <c r="F30" s="29"/>
    </row>
    <row r="31" spans="1:8" s="2" customFormat="1" ht="18.75" customHeight="1">
      <c r="A31"/>
      <c r="B31" s="3"/>
      <c r="C31" s="3"/>
      <c r="D31"/>
      <c r="E31"/>
      <c r="F31"/>
      <c r="G31"/>
      <c r="H31"/>
    </row>
    <row r="32" spans="1:8" s="2" customFormat="1" ht="18.75" customHeight="1">
      <c r="A32"/>
      <c r="B32" s="3"/>
      <c r="C32" s="3"/>
      <c r="D32"/>
      <c r="E32"/>
      <c r="F32"/>
      <c r="G32"/>
      <c r="H32"/>
    </row>
    <row r="33" spans="1:8" s="2" customFormat="1" ht="18.75" customHeight="1">
      <c r="A33"/>
      <c r="B33" s="3"/>
      <c r="C33" s="3"/>
      <c r="D33" s="3"/>
      <c r="E33" s="3"/>
      <c r="F33" s="3"/>
      <c r="G33" s="3"/>
      <c r="H33" s="3"/>
    </row>
    <row r="34" spans="1:8" s="2" customFormat="1" ht="18.75" customHeight="1">
      <c r="A34"/>
      <c r="B34" s="3"/>
      <c r="C34" s="3"/>
      <c r="D34" s="3"/>
      <c r="E34" s="3"/>
      <c r="F34" s="3"/>
      <c r="G34" s="3"/>
      <c r="H34" s="3"/>
    </row>
    <row r="35" spans="1:8" s="2" customFormat="1" ht="18.75" customHeight="1">
      <c r="A35"/>
      <c r="B35" s="3"/>
      <c r="C35" s="3"/>
      <c r="D35"/>
      <c r="E35"/>
      <c r="F35"/>
      <c r="G35"/>
      <c r="H35"/>
    </row>
    <row r="36" spans="1:8" s="2" customFormat="1" ht="21" customHeight="1">
      <c r="A36"/>
      <c r="B36" s="3"/>
      <c r="C36" s="3"/>
      <c r="D36"/>
      <c r="E36"/>
      <c r="F36"/>
      <c r="G36"/>
      <c r="H36"/>
    </row>
    <row r="37" spans="1:8" s="2" customFormat="1" ht="18" customHeight="1">
      <c r="A37"/>
      <c r="B37" s="3"/>
      <c r="C37" s="3"/>
      <c r="D37" s="3"/>
      <c r="E37" s="3"/>
      <c r="F37" s="3"/>
      <c r="G37" s="3"/>
      <c r="H37" s="3"/>
    </row>
    <row r="38" spans="1:8" s="2" customFormat="1" ht="16.5" customHeight="1">
      <c r="A38"/>
      <c r="B38" s="3"/>
      <c r="C38" s="3"/>
      <c r="D38" s="3"/>
      <c r="E38" s="3"/>
      <c r="F38" s="3"/>
      <c r="G38" s="3"/>
      <c r="H38" s="3"/>
    </row>
    <row r="39" spans="1:8" s="2" customFormat="1" ht="16.5">
      <c r="A39"/>
      <c r="B39" s="3"/>
      <c r="C39" s="3"/>
      <c r="D39" s="3"/>
      <c r="E39" s="3"/>
      <c r="F39" s="3"/>
      <c r="G39" s="3"/>
      <c r="H39" s="3"/>
    </row>
    <row r="40" spans="1:8" s="2" customFormat="1" ht="16.5" customHeight="1">
      <c r="A40"/>
      <c r="B40" s="3"/>
      <c r="C40" s="3"/>
      <c r="D40" s="3"/>
      <c r="E40" s="3"/>
      <c r="F40" s="3"/>
      <c r="G40" s="3"/>
      <c r="H40" s="3"/>
    </row>
    <row r="41" spans="1:8" s="2" customFormat="1" ht="16.5" customHeight="1">
      <c r="A41"/>
      <c r="B41" s="3"/>
      <c r="C41" s="3"/>
      <c r="D41" s="3"/>
      <c r="E41" s="3"/>
      <c r="F41" s="3"/>
      <c r="G41" s="3"/>
      <c r="H41" s="3"/>
    </row>
    <row r="42" spans="1:8" s="2" customFormat="1" ht="16.5">
      <c r="A42"/>
      <c r="B42" s="3"/>
      <c r="C42" s="3"/>
      <c r="D42" s="3"/>
      <c r="E42" s="3"/>
      <c r="F42" s="3"/>
      <c r="G42" s="3"/>
      <c r="H42" s="3"/>
    </row>
    <row r="43" spans="1:8" s="2" customFormat="1" ht="16.5" customHeight="1">
      <c r="A43"/>
      <c r="B43" s="3"/>
      <c r="C43" s="3"/>
      <c r="D43" s="3"/>
      <c r="E43" s="3"/>
      <c r="F43" s="3"/>
      <c r="G43" s="3"/>
      <c r="H43" s="3"/>
    </row>
    <row r="44" spans="1:8" s="2" customFormat="1" ht="16.5">
      <c r="A44"/>
      <c r="B44" s="3"/>
      <c r="C44" s="3"/>
      <c r="D44" s="3"/>
      <c r="E44" s="3"/>
      <c r="F44" s="3"/>
      <c r="G44" s="3"/>
      <c r="H44" s="3"/>
    </row>
    <row r="45" s="3" customFormat="1" ht="33" customHeight="1">
      <c r="A45"/>
    </row>
    <row r="46" s="3" customFormat="1" ht="16.5">
      <c r="A46"/>
    </row>
    <row r="47" spans="2:8" ht="16.5">
      <c r="B47" s="3"/>
      <c r="C47" s="3"/>
      <c r="D47" s="3"/>
      <c r="E47" s="3"/>
      <c r="F47" s="3"/>
      <c r="G47" s="3"/>
      <c r="H47" s="3"/>
    </row>
    <row r="48" spans="2:8" ht="16.5">
      <c r="B48" s="3"/>
      <c r="C48" s="3"/>
      <c r="D48" s="3"/>
      <c r="E48" s="3"/>
      <c r="F48" s="3"/>
      <c r="G48" s="3"/>
      <c r="H48" s="3"/>
    </row>
    <row r="49" spans="2:8" ht="16.5">
      <c r="B49" s="3"/>
      <c r="C49" s="3"/>
      <c r="D49" s="3"/>
      <c r="E49" s="3"/>
      <c r="F49" s="3"/>
      <c r="G49" s="3"/>
      <c r="H49" s="3"/>
    </row>
    <row r="50" spans="2:8" ht="16.5">
      <c r="B50" s="3"/>
      <c r="C50" s="3"/>
      <c r="D50" s="3"/>
      <c r="E50" s="3"/>
      <c r="F50" s="3"/>
      <c r="G50" s="3"/>
      <c r="H50" s="3"/>
    </row>
    <row r="51" ht="16.5">
      <c r="B51" s="3"/>
    </row>
    <row r="52" ht="16.5">
      <c r="B52" s="3"/>
    </row>
    <row r="53" ht="16.5">
      <c r="B53" s="3"/>
    </row>
    <row r="54" ht="16.5">
      <c r="B54" s="3"/>
    </row>
    <row r="55" ht="16.5">
      <c r="B55" s="3"/>
    </row>
    <row r="56" ht="16.5">
      <c r="B56" s="3"/>
    </row>
    <row r="57" ht="16.5">
      <c r="B57" s="3"/>
    </row>
  </sheetData>
  <mergeCells count="4">
    <mergeCell ref="B1:G1"/>
    <mergeCell ref="B23:G23"/>
    <mergeCell ref="C24:E24"/>
    <mergeCell ref="F24:H2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zoomScale="80" zoomScaleNormal="80" workbookViewId="0" topLeftCell="A1">
      <selection activeCell="D13" sqref="D13:H16"/>
    </sheetView>
  </sheetViews>
  <sheetFormatPr defaultColWidth="9.00390625" defaultRowHeight="16.5"/>
  <cols>
    <col min="1" max="1" width="1.4921875" style="0" customWidth="1"/>
    <col min="2" max="2" width="3.625" style="0" customWidth="1"/>
    <col min="3" max="3" width="10.875" style="0" customWidth="1"/>
    <col min="4" max="4" width="6.25390625" style="0" customWidth="1"/>
    <col min="5" max="6" width="7.375" style="0" customWidth="1"/>
    <col min="8" max="8" width="2.75390625" style="0" customWidth="1"/>
    <col min="9" max="9" width="2.375" style="0" customWidth="1"/>
    <col min="10" max="10" width="16.625" style="0" customWidth="1"/>
    <col min="11" max="11" width="7.00390625" style="0" customWidth="1"/>
    <col min="12" max="12" width="6.375" style="0" customWidth="1"/>
    <col min="13" max="13" width="4.00390625" style="0" customWidth="1"/>
    <col min="14" max="14" width="7.875" style="0" customWidth="1"/>
    <col min="15" max="15" width="10.75390625" style="0" customWidth="1"/>
    <col min="16" max="16" width="4.25390625" style="0" customWidth="1"/>
    <col min="17" max="17" width="10.125" style="0" customWidth="1"/>
    <col min="18" max="18" width="19.25390625" style="0" customWidth="1"/>
    <col min="19" max="19" width="18.75390625" style="0" customWidth="1"/>
  </cols>
  <sheetData>
    <row r="1" spans="1:15" s="29" customFormat="1" ht="26.25">
      <c r="A1" s="1"/>
      <c r="B1" s="287" t="s">
        <v>234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3">
        <f ca="1">TODAY()</f>
        <v>45000</v>
      </c>
      <c r="N1" s="284"/>
      <c r="O1" s="284"/>
    </row>
    <row r="2" spans="1:15" s="29" customFormat="1" ht="18" customHeight="1" thickBot="1">
      <c r="A2" s="1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285" t="s">
        <v>235</v>
      </c>
      <c r="N2" s="286"/>
      <c r="O2" s="286"/>
    </row>
    <row r="3" spans="1:15" s="29" customFormat="1" ht="24.75" customHeight="1">
      <c r="A3" s="2"/>
      <c r="B3" s="288" t="s">
        <v>236</v>
      </c>
      <c r="C3" s="289"/>
      <c r="D3" s="267"/>
      <c r="E3" s="264"/>
      <c r="F3" s="265"/>
      <c r="G3" s="265"/>
      <c r="H3" s="266"/>
      <c r="I3" s="288" t="s">
        <v>237</v>
      </c>
      <c r="J3" s="289"/>
      <c r="K3" s="289"/>
      <c r="L3" s="289"/>
      <c r="M3" s="289"/>
      <c r="N3" s="289"/>
      <c r="O3" s="290"/>
    </row>
    <row r="4" spans="1:15" s="29" customFormat="1" ht="18" customHeight="1">
      <c r="A4" s="2"/>
      <c r="B4" s="280" t="s">
        <v>37</v>
      </c>
      <c r="C4" s="281"/>
      <c r="D4" s="281"/>
      <c r="E4" s="281"/>
      <c r="F4" s="281"/>
      <c r="G4" s="281"/>
      <c r="H4" s="282"/>
      <c r="I4" s="263" t="s">
        <v>505</v>
      </c>
      <c r="J4" s="262"/>
      <c r="K4" s="262"/>
      <c r="L4" s="262"/>
      <c r="M4" s="262"/>
      <c r="N4" s="262"/>
      <c r="O4" s="258"/>
    </row>
    <row r="5" spans="1:15" s="29" customFormat="1" ht="18" customHeight="1">
      <c r="A5" s="2"/>
      <c r="B5" s="150" t="s">
        <v>238</v>
      </c>
      <c r="C5" s="248" t="s">
        <v>239</v>
      </c>
      <c r="D5" s="248"/>
      <c r="E5" s="151"/>
      <c r="F5" s="249" t="s">
        <v>240</v>
      </c>
      <c r="G5" s="281"/>
      <c r="H5" s="282"/>
      <c r="I5" s="259"/>
      <c r="J5" s="260"/>
      <c r="K5" s="260"/>
      <c r="L5" s="260"/>
      <c r="M5" s="260"/>
      <c r="N5" s="260"/>
      <c r="O5" s="261"/>
    </row>
    <row r="6" spans="1:15" s="29" customFormat="1" ht="18" customHeight="1">
      <c r="A6" s="2"/>
      <c r="B6" s="150" t="s">
        <v>241</v>
      </c>
      <c r="C6" s="248" t="s">
        <v>242</v>
      </c>
      <c r="D6" s="248"/>
      <c r="E6" s="152"/>
      <c r="F6" s="247"/>
      <c r="G6" s="245"/>
      <c r="H6" s="246"/>
      <c r="I6" s="259"/>
      <c r="J6" s="260"/>
      <c r="K6" s="260"/>
      <c r="L6" s="260"/>
      <c r="M6" s="260"/>
      <c r="N6" s="260"/>
      <c r="O6" s="261"/>
    </row>
    <row r="7" spans="1:15" s="29" customFormat="1" ht="18" customHeight="1">
      <c r="A7" s="2"/>
      <c r="B7" s="150" t="s">
        <v>243</v>
      </c>
      <c r="C7" s="248" t="s">
        <v>244</v>
      </c>
      <c r="D7" s="248"/>
      <c r="E7" s="152" t="s">
        <v>515</v>
      </c>
      <c r="F7" s="243"/>
      <c r="G7" s="244"/>
      <c r="H7" s="291"/>
      <c r="I7" s="259"/>
      <c r="J7" s="260"/>
      <c r="K7" s="260"/>
      <c r="L7" s="260"/>
      <c r="M7" s="260"/>
      <c r="N7" s="260"/>
      <c r="O7" s="261"/>
    </row>
    <row r="8" spans="1:15" s="29" customFormat="1" ht="18" customHeight="1">
      <c r="A8" s="2"/>
      <c r="B8" s="150" t="s">
        <v>245</v>
      </c>
      <c r="C8" s="248" t="s">
        <v>246</v>
      </c>
      <c r="D8" s="248"/>
      <c r="E8" s="152"/>
      <c r="F8" s="250" t="s">
        <v>247</v>
      </c>
      <c r="G8" s="281"/>
      <c r="H8" s="282"/>
      <c r="I8" s="259"/>
      <c r="J8" s="260"/>
      <c r="K8" s="260"/>
      <c r="L8" s="260"/>
      <c r="M8" s="260"/>
      <c r="N8" s="260"/>
      <c r="O8" s="261"/>
    </row>
    <row r="9" spans="1:19" s="29" customFormat="1" ht="18" customHeight="1">
      <c r="A9" s="2"/>
      <c r="B9" s="150" t="s">
        <v>248</v>
      </c>
      <c r="C9" s="248" t="s">
        <v>249</v>
      </c>
      <c r="D9" s="248"/>
      <c r="E9" s="152"/>
      <c r="F9" s="250"/>
      <c r="G9" s="281"/>
      <c r="H9" s="282"/>
      <c r="I9" s="259"/>
      <c r="J9" s="260"/>
      <c r="K9" s="260"/>
      <c r="L9" s="260"/>
      <c r="M9" s="260"/>
      <c r="N9" s="260"/>
      <c r="O9" s="261"/>
      <c r="Q9" s="203" t="s">
        <v>6</v>
      </c>
      <c r="R9" s="154"/>
      <c r="S9" s="154"/>
    </row>
    <row r="10" spans="1:19" s="29" customFormat="1" ht="18" customHeight="1">
      <c r="A10" s="2"/>
      <c r="B10" s="280" t="s">
        <v>38</v>
      </c>
      <c r="C10" s="281"/>
      <c r="D10" s="281"/>
      <c r="E10" s="281"/>
      <c r="F10" s="281"/>
      <c r="G10" s="281"/>
      <c r="H10" s="282"/>
      <c r="I10" s="259"/>
      <c r="J10" s="260"/>
      <c r="K10" s="260"/>
      <c r="L10" s="260"/>
      <c r="M10" s="260"/>
      <c r="N10" s="260"/>
      <c r="O10" s="261"/>
      <c r="Q10" s="153" t="s">
        <v>7</v>
      </c>
      <c r="R10" s="154"/>
      <c r="S10" s="154"/>
    </row>
    <row r="11" spans="1:19" s="29" customFormat="1" ht="22.5" customHeight="1">
      <c r="A11" s="2"/>
      <c r="B11" s="254" t="s">
        <v>250</v>
      </c>
      <c r="C11" s="255"/>
      <c r="D11" s="256" t="s">
        <v>5</v>
      </c>
      <c r="E11" s="256"/>
      <c r="F11" s="256"/>
      <c r="G11" s="256"/>
      <c r="H11" s="257"/>
      <c r="I11" s="259"/>
      <c r="J11" s="260"/>
      <c r="K11" s="260"/>
      <c r="L11" s="260"/>
      <c r="M11" s="260"/>
      <c r="N11" s="260"/>
      <c r="O11" s="261"/>
      <c r="Q11" s="153" t="s">
        <v>8</v>
      </c>
      <c r="R11" s="154"/>
      <c r="S11" s="154"/>
    </row>
    <row r="12" spans="1:19" s="29" customFormat="1" ht="22.5" customHeight="1">
      <c r="A12" s="2"/>
      <c r="B12" s="254" t="s">
        <v>251</v>
      </c>
      <c r="C12" s="255"/>
      <c r="D12" s="296" t="s">
        <v>640</v>
      </c>
      <c r="E12" s="297"/>
      <c r="F12" s="297"/>
      <c r="G12" s="297"/>
      <c r="H12" s="298"/>
      <c r="I12" s="259"/>
      <c r="J12" s="260"/>
      <c r="K12" s="260"/>
      <c r="L12" s="260"/>
      <c r="M12" s="260"/>
      <c r="N12" s="260"/>
      <c r="O12" s="261"/>
      <c r="Q12" s="154"/>
      <c r="R12" s="292" t="s">
        <v>9</v>
      </c>
      <c r="S12" s="293"/>
    </row>
    <row r="13" spans="1:20" s="29" customFormat="1" ht="22.5" customHeight="1">
      <c r="A13" s="2"/>
      <c r="B13" s="254" t="s">
        <v>252</v>
      </c>
      <c r="C13" s="255"/>
      <c r="D13" s="310" t="str">
        <f>VLOOKUP(D12,'代收代付計畫代碼 '!C5:D260,2,FALSE)</f>
        <v>午餐專戶－午餐專戶利息收入</v>
      </c>
      <c r="E13" s="310"/>
      <c r="F13" s="310"/>
      <c r="G13" s="310"/>
      <c r="H13" s="311"/>
      <c r="I13" s="259"/>
      <c r="J13" s="260"/>
      <c r="K13" s="260"/>
      <c r="L13" s="260"/>
      <c r="M13" s="260"/>
      <c r="N13" s="260"/>
      <c r="O13" s="261"/>
      <c r="Q13" s="154"/>
      <c r="R13" s="155" t="s">
        <v>215</v>
      </c>
      <c r="S13" s="156" t="s">
        <v>5</v>
      </c>
      <c r="T13" s="29" t="s">
        <v>10</v>
      </c>
    </row>
    <row r="14" spans="1:20" s="29" customFormat="1" ht="33.75" customHeight="1">
      <c r="A14" s="2"/>
      <c r="B14" s="254" t="s">
        <v>253</v>
      </c>
      <c r="C14" s="255"/>
      <c r="D14" s="312"/>
      <c r="E14" s="312"/>
      <c r="F14" s="312"/>
      <c r="G14" s="312"/>
      <c r="H14" s="313"/>
      <c r="I14" s="259"/>
      <c r="J14" s="260"/>
      <c r="K14" s="260"/>
      <c r="L14" s="260"/>
      <c r="M14" s="260"/>
      <c r="N14" s="260"/>
      <c r="O14" s="261"/>
      <c r="Q14" s="154"/>
      <c r="R14" s="155" t="s">
        <v>216</v>
      </c>
      <c r="S14" s="156" t="s">
        <v>504</v>
      </c>
      <c r="T14" s="29" t="s">
        <v>10</v>
      </c>
    </row>
    <row r="15" spans="1:20" s="29" customFormat="1" ht="33" customHeight="1">
      <c r="A15" s="2"/>
      <c r="B15" s="254" t="s">
        <v>254</v>
      </c>
      <c r="C15" s="255"/>
      <c r="D15" s="312"/>
      <c r="E15" s="312"/>
      <c r="F15" s="312"/>
      <c r="G15" s="312"/>
      <c r="H15" s="313"/>
      <c r="I15" s="259"/>
      <c r="J15" s="260"/>
      <c r="K15" s="260"/>
      <c r="L15" s="260"/>
      <c r="M15" s="260"/>
      <c r="N15" s="260"/>
      <c r="O15" s="261"/>
      <c r="Q15" s="154"/>
      <c r="R15" s="155" t="s">
        <v>252</v>
      </c>
      <c r="S15" s="156" t="s">
        <v>11</v>
      </c>
      <c r="T15" s="86" t="s">
        <v>12</v>
      </c>
    </row>
    <row r="16" spans="1:20" s="29" customFormat="1" ht="33" customHeight="1">
      <c r="A16" s="2"/>
      <c r="B16" s="254" t="s">
        <v>13</v>
      </c>
      <c r="C16" s="255"/>
      <c r="D16" s="314"/>
      <c r="E16" s="314"/>
      <c r="F16" s="314"/>
      <c r="G16" s="314"/>
      <c r="H16" s="315"/>
      <c r="I16" s="259"/>
      <c r="J16" s="260"/>
      <c r="K16" s="260"/>
      <c r="L16" s="260"/>
      <c r="M16" s="260"/>
      <c r="N16" s="260"/>
      <c r="O16" s="261"/>
      <c r="Q16" s="154"/>
      <c r="R16" s="155" t="s">
        <v>253</v>
      </c>
      <c r="S16" s="357" t="s">
        <v>14</v>
      </c>
      <c r="T16" s="29" t="s">
        <v>15</v>
      </c>
    </row>
    <row r="17" spans="1:19" s="29" customFormat="1" ht="22.5" customHeight="1" thickBot="1">
      <c r="A17" s="2"/>
      <c r="B17" s="280" t="s">
        <v>39</v>
      </c>
      <c r="C17" s="294"/>
      <c r="D17" s="294"/>
      <c r="E17" s="294"/>
      <c r="F17" s="294"/>
      <c r="G17" s="294"/>
      <c r="H17" s="295"/>
      <c r="I17" s="251"/>
      <c r="J17" s="252"/>
      <c r="K17" s="252"/>
      <c r="L17" s="252"/>
      <c r="M17" s="252"/>
      <c r="N17" s="252"/>
      <c r="O17" s="253"/>
      <c r="Q17" s="154"/>
      <c r="R17" s="155" t="s">
        <v>254</v>
      </c>
      <c r="S17" s="358"/>
    </row>
    <row r="18" spans="1:20" s="29" customFormat="1" ht="22.5" customHeight="1">
      <c r="A18" s="2"/>
      <c r="B18" s="303" t="s">
        <v>255</v>
      </c>
      <c r="C18" s="304"/>
      <c r="D18" s="304"/>
      <c r="E18" s="304"/>
      <c r="F18" s="304"/>
      <c r="G18" s="304"/>
      <c r="H18" s="305"/>
      <c r="I18" s="288" t="s">
        <v>256</v>
      </c>
      <c r="J18" s="308"/>
      <c r="K18" s="308"/>
      <c r="L18" s="308"/>
      <c r="M18" s="308"/>
      <c r="N18" s="308"/>
      <c r="O18" s="309"/>
      <c r="Q18" s="154"/>
      <c r="R18" s="155" t="s">
        <v>13</v>
      </c>
      <c r="S18" s="165" t="s">
        <v>16</v>
      </c>
      <c r="T18" s="29" t="s">
        <v>17</v>
      </c>
    </row>
    <row r="19" spans="1:17" s="29" customFormat="1" ht="21" customHeight="1">
      <c r="A19" s="2"/>
      <c r="B19" s="280" t="s">
        <v>257</v>
      </c>
      <c r="C19" s="299"/>
      <c r="D19" s="299"/>
      <c r="E19" s="299"/>
      <c r="F19" s="299"/>
      <c r="G19" s="299"/>
      <c r="H19" s="300"/>
      <c r="I19" s="306" t="s">
        <v>258</v>
      </c>
      <c r="J19" s="307"/>
      <c r="K19" s="157" t="s">
        <v>259</v>
      </c>
      <c r="L19" s="158" t="s">
        <v>260</v>
      </c>
      <c r="M19" s="159" t="s">
        <v>261</v>
      </c>
      <c r="N19" s="158" t="s">
        <v>262</v>
      </c>
      <c r="O19" s="160" t="s">
        <v>263</v>
      </c>
      <c r="Q19" s="154"/>
    </row>
    <row r="20" spans="1:19" s="29" customFormat="1" ht="24" customHeight="1">
      <c r="A20" s="2"/>
      <c r="B20" s="318" t="s">
        <v>40</v>
      </c>
      <c r="C20" s="319"/>
      <c r="D20" s="320"/>
      <c r="E20" s="301"/>
      <c r="F20" s="255"/>
      <c r="G20" s="255"/>
      <c r="H20" s="302"/>
      <c r="I20" s="321" t="s">
        <v>506</v>
      </c>
      <c r="J20" s="322"/>
      <c r="K20" s="161"/>
      <c r="L20" s="162">
        <v>120</v>
      </c>
      <c r="M20" s="162"/>
      <c r="N20" s="204">
        <v>100</v>
      </c>
      <c r="O20" s="163">
        <f>L20*N20</f>
        <v>12000</v>
      </c>
      <c r="Q20" s="154"/>
      <c r="R20" s="154"/>
      <c r="S20" s="154"/>
    </row>
    <row r="21" spans="1:19" s="29" customFormat="1" ht="18" customHeight="1">
      <c r="A21" s="2"/>
      <c r="B21" s="318" t="s">
        <v>41</v>
      </c>
      <c r="C21" s="319"/>
      <c r="D21" s="320"/>
      <c r="E21" s="301"/>
      <c r="F21" s="255"/>
      <c r="G21" s="255"/>
      <c r="H21" s="302"/>
      <c r="I21" s="323"/>
      <c r="J21" s="324"/>
      <c r="K21" s="161"/>
      <c r="L21" s="162"/>
      <c r="M21" s="162"/>
      <c r="N21" s="205"/>
      <c r="O21" s="164"/>
      <c r="Q21" s="153" t="s">
        <v>18</v>
      </c>
      <c r="R21" s="154"/>
      <c r="S21" s="154"/>
    </row>
    <row r="22" spans="1:19" s="29" customFormat="1" ht="18" customHeight="1" thickBot="1">
      <c r="A22" s="2"/>
      <c r="B22" s="318" t="s">
        <v>42</v>
      </c>
      <c r="C22" s="319"/>
      <c r="D22" s="320"/>
      <c r="E22" s="327"/>
      <c r="F22" s="328"/>
      <c r="G22" s="328"/>
      <c r="H22" s="329"/>
      <c r="I22" s="325"/>
      <c r="J22" s="326"/>
      <c r="K22" s="161"/>
      <c r="L22" s="162"/>
      <c r="M22" s="162"/>
      <c r="N22" s="162"/>
      <c r="O22" s="164"/>
      <c r="Q22" s="153" t="s">
        <v>19</v>
      </c>
      <c r="R22" s="154"/>
      <c r="S22" s="154"/>
    </row>
    <row r="23" spans="1:17" s="29" customFormat="1" ht="18" customHeight="1">
      <c r="A23" s="2"/>
      <c r="B23" s="288" t="s">
        <v>264</v>
      </c>
      <c r="C23" s="289"/>
      <c r="D23" s="289"/>
      <c r="E23" s="289"/>
      <c r="F23" s="289"/>
      <c r="G23" s="289"/>
      <c r="H23" s="290"/>
      <c r="I23" s="325"/>
      <c r="J23" s="326"/>
      <c r="K23" s="161"/>
      <c r="L23" s="162"/>
      <c r="M23" s="162"/>
      <c r="N23" s="162"/>
      <c r="O23" s="164"/>
      <c r="Q23" s="29" t="s">
        <v>20</v>
      </c>
    </row>
    <row r="24" spans="1:17" s="29" customFormat="1" ht="18" customHeight="1">
      <c r="A24" s="2"/>
      <c r="B24" s="208"/>
      <c r="C24" s="183"/>
      <c r="D24" s="183"/>
      <c r="E24" s="209"/>
      <c r="F24" s="209"/>
      <c r="G24" s="209"/>
      <c r="H24" s="210"/>
      <c r="I24" s="316"/>
      <c r="J24" s="317"/>
      <c r="K24" s="4"/>
      <c r="L24" s="5"/>
      <c r="M24" s="5"/>
      <c r="N24" s="5"/>
      <c r="O24" s="6"/>
      <c r="Q24" s="29" t="s">
        <v>21</v>
      </c>
    </row>
    <row r="25" spans="1:17" s="29" customFormat="1" ht="18" customHeight="1">
      <c r="A25" s="2"/>
      <c r="B25" s="211"/>
      <c r="C25" s="7"/>
      <c r="D25" s="7"/>
      <c r="E25" s="3"/>
      <c r="F25" s="3"/>
      <c r="G25" s="3"/>
      <c r="H25" s="212"/>
      <c r="I25" s="316"/>
      <c r="J25" s="317"/>
      <c r="K25" s="4"/>
      <c r="L25" s="5"/>
      <c r="M25" s="5"/>
      <c r="N25" s="5"/>
      <c r="O25" s="6"/>
      <c r="Q25" s="29" t="s">
        <v>22</v>
      </c>
    </row>
    <row r="26" spans="1:17" s="29" customFormat="1" ht="18" customHeight="1">
      <c r="A26" s="2"/>
      <c r="B26" s="213"/>
      <c r="C26" s="3"/>
      <c r="D26" s="3"/>
      <c r="E26" s="3"/>
      <c r="F26" s="3"/>
      <c r="G26" s="3"/>
      <c r="H26" s="212"/>
      <c r="I26" s="316"/>
      <c r="J26" s="317"/>
      <c r="K26" s="4"/>
      <c r="L26" s="5"/>
      <c r="M26" s="5"/>
      <c r="N26" s="5"/>
      <c r="O26" s="6"/>
      <c r="Q26" s="29" t="s">
        <v>23</v>
      </c>
    </row>
    <row r="27" spans="1:17" s="29" customFormat="1" ht="18" customHeight="1" thickBot="1">
      <c r="A27" s="2"/>
      <c r="B27" s="214"/>
      <c r="C27" s="215"/>
      <c r="D27" s="215"/>
      <c r="E27" s="215"/>
      <c r="F27" s="215"/>
      <c r="G27" s="215"/>
      <c r="H27" s="216"/>
      <c r="I27" s="316"/>
      <c r="J27" s="317"/>
      <c r="K27" s="4"/>
      <c r="L27" s="5"/>
      <c r="M27" s="5"/>
      <c r="N27" s="5"/>
      <c r="O27" s="6"/>
      <c r="Q27" s="29" t="s">
        <v>24</v>
      </c>
    </row>
    <row r="28" spans="1:17" s="29" customFormat="1" ht="18" customHeight="1">
      <c r="A28" s="2"/>
      <c r="B28" s="333" t="s">
        <v>265</v>
      </c>
      <c r="C28" s="334"/>
      <c r="D28" s="334"/>
      <c r="E28" s="334"/>
      <c r="F28" s="334"/>
      <c r="G28" s="334"/>
      <c r="H28" s="335"/>
      <c r="I28" s="316"/>
      <c r="J28" s="317"/>
      <c r="K28" s="4"/>
      <c r="L28" s="5"/>
      <c r="M28" s="5"/>
      <c r="N28" s="5"/>
      <c r="O28" s="6"/>
      <c r="Q28" s="29" t="s">
        <v>25</v>
      </c>
    </row>
    <row r="29" spans="1:15" s="29" customFormat="1" ht="18" customHeight="1">
      <c r="A29" s="2"/>
      <c r="B29" s="336" t="s">
        <v>266</v>
      </c>
      <c r="C29" s="337"/>
      <c r="D29" s="338"/>
      <c r="E29" s="342"/>
      <c r="F29" s="343"/>
      <c r="G29" s="343"/>
      <c r="H29" s="344"/>
      <c r="I29" s="316"/>
      <c r="J29" s="317"/>
      <c r="K29" s="4"/>
      <c r="L29" s="5"/>
      <c r="M29" s="5"/>
      <c r="N29" s="5"/>
      <c r="O29" s="6"/>
    </row>
    <row r="30" spans="1:15" s="29" customFormat="1" ht="18" customHeight="1">
      <c r="A30" s="2"/>
      <c r="B30" s="339"/>
      <c r="C30" s="340"/>
      <c r="D30" s="341"/>
      <c r="E30" s="345"/>
      <c r="F30" s="346"/>
      <c r="G30" s="346"/>
      <c r="H30" s="347"/>
      <c r="I30" s="316"/>
      <c r="J30" s="317"/>
      <c r="K30" s="4"/>
      <c r="L30" s="5"/>
      <c r="M30" s="5"/>
      <c r="N30" s="5"/>
      <c r="O30" s="6"/>
    </row>
    <row r="31" spans="1:15" s="29" customFormat="1" ht="18" customHeight="1">
      <c r="A31" s="2"/>
      <c r="B31" s="336" t="s">
        <v>541</v>
      </c>
      <c r="C31" s="337"/>
      <c r="D31" s="338"/>
      <c r="E31" s="342"/>
      <c r="F31" s="343"/>
      <c r="G31" s="343"/>
      <c r="H31" s="344"/>
      <c r="I31" s="316"/>
      <c r="J31" s="317"/>
      <c r="K31" s="4"/>
      <c r="L31" s="5"/>
      <c r="M31" s="5"/>
      <c r="N31" s="5"/>
      <c r="O31" s="6"/>
    </row>
    <row r="32" spans="1:15" s="29" customFormat="1" ht="18" customHeight="1">
      <c r="A32" s="2"/>
      <c r="B32" s="339"/>
      <c r="C32" s="340"/>
      <c r="D32" s="341"/>
      <c r="E32" s="345"/>
      <c r="F32" s="346"/>
      <c r="G32" s="346"/>
      <c r="H32" s="347"/>
      <c r="I32" s="316"/>
      <c r="J32" s="317"/>
      <c r="K32" s="4"/>
      <c r="L32" s="5"/>
      <c r="M32" s="5"/>
      <c r="N32" s="5"/>
      <c r="O32" s="6"/>
    </row>
    <row r="33" spans="1:15" s="29" customFormat="1" ht="18" customHeight="1">
      <c r="A33" s="2"/>
      <c r="B33" s="336" t="s">
        <v>267</v>
      </c>
      <c r="C33" s="337"/>
      <c r="D33" s="338"/>
      <c r="E33" s="342"/>
      <c r="F33" s="343"/>
      <c r="G33" s="343"/>
      <c r="H33" s="344"/>
      <c r="I33" s="316" t="s">
        <v>268</v>
      </c>
      <c r="J33" s="317"/>
      <c r="K33" s="4"/>
      <c r="L33" s="5"/>
      <c r="M33" s="5"/>
      <c r="N33" s="5"/>
      <c r="O33" s="8">
        <f>SUM(O20:O32)</f>
        <v>12000</v>
      </c>
    </row>
    <row r="34" spans="1:15" s="29" customFormat="1" ht="18" customHeight="1" thickBot="1">
      <c r="A34" s="2"/>
      <c r="B34" s="349"/>
      <c r="C34" s="350"/>
      <c r="D34" s="351"/>
      <c r="E34" s="352"/>
      <c r="F34" s="353"/>
      <c r="G34" s="353"/>
      <c r="H34" s="354"/>
      <c r="I34" s="316" t="s">
        <v>269</v>
      </c>
      <c r="J34" s="317"/>
      <c r="K34" s="330" t="str">
        <f>NUMBERSTRING(O33,2)</f>
        <v>壹萬貳仟</v>
      </c>
      <c r="L34" s="331"/>
      <c r="M34" s="331"/>
      <c r="N34" s="332"/>
      <c r="O34" s="6" t="s">
        <v>270</v>
      </c>
    </row>
    <row r="35" spans="1:15" s="29" customFormat="1" ht="18" customHeight="1">
      <c r="A35" s="2"/>
      <c r="B35" s="333" t="s">
        <v>271</v>
      </c>
      <c r="C35" s="334"/>
      <c r="D35" s="334"/>
      <c r="E35" s="334"/>
      <c r="F35" s="348"/>
      <c r="G35" s="355" t="s">
        <v>272</v>
      </c>
      <c r="H35" s="334"/>
      <c r="I35" s="334"/>
      <c r="J35" s="356"/>
      <c r="K35" s="355" t="s">
        <v>273</v>
      </c>
      <c r="L35" s="359"/>
      <c r="M35" s="359"/>
      <c r="N35" s="359"/>
      <c r="O35" s="360"/>
    </row>
    <row r="36" spans="1:15" s="29" customFormat="1" ht="22.5" customHeight="1">
      <c r="A36" s="2"/>
      <c r="B36" s="361" t="s">
        <v>507</v>
      </c>
      <c r="C36" s="362"/>
      <c r="D36" s="364"/>
      <c r="E36" s="365"/>
      <c r="F36" s="365"/>
      <c r="G36" s="366"/>
      <c r="H36" s="367"/>
      <c r="I36" s="367"/>
      <c r="J36" s="368"/>
      <c r="K36" s="366"/>
      <c r="L36" s="367"/>
      <c r="M36" s="367"/>
      <c r="N36" s="367"/>
      <c r="O36" s="375"/>
    </row>
    <row r="37" spans="1:15" s="29" customFormat="1" ht="22.5" customHeight="1">
      <c r="A37" s="2"/>
      <c r="B37" s="363"/>
      <c r="C37" s="362"/>
      <c r="D37" s="365"/>
      <c r="E37" s="365"/>
      <c r="F37" s="365"/>
      <c r="G37" s="369"/>
      <c r="H37" s="370"/>
      <c r="I37" s="370"/>
      <c r="J37" s="371"/>
      <c r="K37" s="369"/>
      <c r="L37" s="370"/>
      <c r="M37" s="370"/>
      <c r="N37" s="370"/>
      <c r="O37" s="376"/>
    </row>
    <row r="38" spans="1:15" s="29" customFormat="1" ht="22.5" customHeight="1">
      <c r="A38" s="2"/>
      <c r="B38" s="361" t="s">
        <v>26</v>
      </c>
      <c r="C38" s="362"/>
      <c r="D38" s="364"/>
      <c r="E38" s="365"/>
      <c r="F38" s="365"/>
      <c r="G38" s="369"/>
      <c r="H38" s="370"/>
      <c r="I38" s="370"/>
      <c r="J38" s="371"/>
      <c r="K38" s="369"/>
      <c r="L38" s="370"/>
      <c r="M38" s="370"/>
      <c r="N38" s="370"/>
      <c r="O38" s="376"/>
    </row>
    <row r="39" spans="1:19" ht="22.5" customHeight="1">
      <c r="A39" s="2"/>
      <c r="B39" s="363"/>
      <c r="C39" s="362"/>
      <c r="D39" s="365"/>
      <c r="E39" s="365"/>
      <c r="F39" s="365"/>
      <c r="G39" s="369"/>
      <c r="H39" s="370"/>
      <c r="I39" s="370"/>
      <c r="J39" s="371"/>
      <c r="K39" s="369"/>
      <c r="L39" s="370"/>
      <c r="M39" s="370"/>
      <c r="N39" s="370"/>
      <c r="O39" s="376"/>
      <c r="S39" s="29"/>
    </row>
    <row r="40" spans="1:15" ht="22.5" customHeight="1">
      <c r="A40" s="7"/>
      <c r="B40" s="361" t="s">
        <v>274</v>
      </c>
      <c r="C40" s="362"/>
      <c r="D40" s="364"/>
      <c r="E40" s="365"/>
      <c r="F40" s="365"/>
      <c r="G40" s="369"/>
      <c r="H40" s="370"/>
      <c r="I40" s="370"/>
      <c r="J40" s="371"/>
      <c r="K40" s="369"/>
      <c r="L40" s="370"/>
      <c r="M40" s="370"/>
      <c r="N40" s="370"/>
      <c r="O40" s="376"/>
    </row>
    <row r="41" spans="1:15" ht="22.5" customHeight="1" thickBot="1">
      <c r="A41" s="2"/>
      <c r="B41" s="378"/>
      <c r="C41" s="379"/>
      <c r="D41" s="380"/>
      <c r="E41" s="380"/>
      <c r="F41" s="380"/>
      <c r="G41" s="372"/>
      <c r="H41" s="373"/>
      <c r="I41" s="373"/>
      <c r="J41" s="374"/>
      <c r="K41" s="372"/>
      <c r="L41" s="373"/>
      <c r="M41" s="373"/>
      <c r="N41" s="373"/>
      <c r="O41" s="377"/>
    </row>
    <row r="42" spans="1:15" ht="16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6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6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6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6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6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6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6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6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6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6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</sheetData>
  <sheetProtection/>
  <mergeCells count="75">
    <mergeCell ref="S16:S17"/>
    <mergeCell ref="K35:O35"/>
    <mergeCell ref="B36:C37"/>
    <mergeCell ref="D36:F37"/>
    <mergeCell ref="G36:J41"/>
    <mergeCell ref="K36:O41"/>
    <mergeCell ref="B38:C39"/>
    <mergeCell ref="D38:F39"/>
    <mergeCell ref="B40:C41"/>
    <mergeCell ref="D40:F41"/>
    <mergeCell ref="I30:J30"/>
    <mergeCell ref="I31:J31"/>
    <mergeCell ref="I29:J29"/>
    <mergeCell ref="B35:F35"/>
    <mergeCell ref="B33:D34"/>
    <mergeCell ref="E33:H34"/>
    <mergeCell ref="I34:J34"/>
    <mergeCell ref="I33:J33"/>
    <mergeCell ref="G35:J35"/>
    <mergeCell ref="B22:D22"/>
    <mergeCell ref="E22:H22"/>
    <mergeCell ref="B23:H23"/>
    <mergeCell ref="K34:N34"/>
    <mergeCell ref="B28:H28"/>
    <mergeCell ref="B29:D30"/>
    <mergeCell ref="E29:H30"/>
    <mergeCell ref="B31:D32"/>
    <mergeCell ref="E31:H32"/>
    <mergeCell ref="I32:J32"/>
    <mergeCell ref="I27:J27"/>
    <mergeCell ref="I22:J22"/>
    <mergeCell ref="I23:J23"/>
    <mergeCell ref="I24:J24"/>
    <mergeCell ref="I25:J25"/>
    <mergeCell ref="B16:C16"/>
    <mergeCell ref="I18:O18"/>
    <mergeCell ref="D13:H16"/>
    <mergeCell ref="I28:J28"/>
    <mergeCell ref="E21:H21"/>
    <mergeCell ref="B20:D20"/>
    <mergeCell ref="B21:D21"/>
    <mergeCell ref="I20:J20"/>
    <mergeCell ref="I26:J26"/>
    <mergeCell ref="I21:J21"/>
    <mergeCell ref="B19:H19"/>
    <mergeCell ref="E20:H20"/>
    <mergeCell ref="B18:H18"/>
    <mergeCell ref="I19:J19"/>
    <mergeCell ref="R12:S12"/>
    <mergeCell ref="B17:H17"/>
    <mergeCell ref="F9:H9"/>
    <mergeCell ref="C9:D9"/>
    <mergeCell ref="B12:C12"/>
    <mergeCell ref="B15:C15"/>
    <mergeCell ref="D12:H12"/>
    <mergeCell ref="B13:C13"/>
    <mergeCell ref="B10:H10"/>
    <mergeCell ref="B14:C14"/>
    <mergeCell ref="F5:H5"/>
    <mergeCell ref="F8:H8"/>
    <mergeCell ref="C6:D6"/>
    <mergeCell ref="C7:D7"/>
    <mergeCell ref="C5:D5"/>
    <mergeCell ref="C8:D8"/>
    <mergeCell ref="F6:H7"/>
    <mergeCell ref="B4:H4"/>
    <mergeCell ref="M1:O1"/>
    <mergeCell ref="M2:O2"/>
    <mergeCell ref="B1:L1"/>
    <mergeCell ref="I3:O3"/>
    <mergeCell ref="E3:H3"/>
    <mergeCell ref="B3:D3"/>
    <mergeCell ref="I4:O17"/>
    <mergeCell ref="B11:C11"/>
    <mergeCell ref="D11:H11"/>
  </mergeCells>
  <printOptions/>
  <pageMargins left="0.31" right="0.27" top="0.75" bottom="0.19" header="0.5" footer="0.18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31"/>
  <sheetViews>
    <sheetView zoomScale="75" zoomScaleNormal="75" workbookViewId="0" topLeftCell="A1">
      <selection activeCell="K7" sqref="K7:Q10"/>
    </sheetView>
  </sheetViews>
  <sheetFormatPr defaultColWidth="9.00390625" defaultRowHeight="16.5"/>
  <cols>
    <col min="1" max="1" width="9.00390625" style="29" customWidth="1"/>
    <col min="2" max="2" width="10.75390625" style="29" customWidth="1"/>
    <col min="3" max="3" width="7.375" style="29" customWidth="1"/>
    <col min="4" max="8" width="3.375" style="29" customWidth="1"/>
    <col min="9" max="9" width="4.75390625" style="29" customWidth="1"/>
    <col min="10" max="10" width="6.375" style="29" customWidth="1"/>
    <col min="11" max="13" width="5.375" style="29" customWidth="1"/>
    <col min="14" max="16" width="3.375" style="29" customWidth="1"/>
    <col min="17" max="17" width="2.50390625" style="29" customWidth="1"/>
    <col min="18" max="19" width="3.375" style="29" customWidth="1"/>
    <col min="20" max="20" width="2.875" style="29" customWidth="1"/>
    <col min="21" max="21" width="25.875" style="29" customWidth="1"/>
    <col min="22" max="16384" width="9.00390625" style="29" customWidth="1"/>
  </cols>
  <sheetData>
    <row r="1" spans="2:21" s="15" customFormat="1" ht="19.5">
      <c r="B1" s="381" t="s">
        <v>308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</row>
    <row r="2" spans="2:17" s="15" customFormat="1" ht="7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21" s="15" customFormat="1" ht="21">
      <c r="B3" s="382" t="s">
        <v>309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</row>
    <row r="4" spans="2:17" s="15" customFormat="1" ht="28.5" customHeight="1">
      <c r="B4" s="15" t="s">
        <v>310</v>
      </c>
      <c r="C4" s="176">
        <f ca="1">TODAY()</f>
        <v>45000</v>
      </c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21" s="15" customFormat="1" ht="21.75" customHeight="1">
      <c r="B5" s="15" t="s">
        <v>311</v>
      </c>
      <c r="U5" s="16" t="s">
        <v>312</v>
      </c>
    </row>
    <row r="6" spans="2:21" ht="23.25" customHeight="1">
      <c r="B6" s="392" t="s">
        <v>313</v>
      </c>
      <c r="C6" s="393"/>
      <c r="D6" s="404" t="s">
        <v>314</v>
      </c>
      <c r="E6" s="404"/>
      <c r="F6" s="404"/>
      <c r="G6" s="404"/>
      <c r="H6" s="404"/>
      <c r="I6" s="404"/>
      <c r="J6" s="404"/>
      <c r="K6" s="392" t="s">
        <v>315</v>
      </c>
      <c r="L6" s="418"/>
      <c r="M6" s="418"/>
      <c r="N6" s="418"/>
      <c r="O6" s="418"/>
      <c r="P6" s="418"/>
      <c r="Q6" s="393"/>
      <c r="R6" s="404" t="s">
        <v>31</v>
      </c>
      <c r="S6" s="404"/>
      <c r="T6" s="404"/>
      <c r="U6" s="404"/>
    </row>
    <row r="7" spans="2:21" ht="30" customHeight="1">
      <c r="B7" s="394" t="s">
        <v>32</v>
      </c>
      <c r="C7" s="395"/>
      <c r="D7" s="416" t="s">
        <v>141</v>
      </c>
      <c r="E7" s="417"/>
      <c r="F7" s="417"/>
      <c r="G7" s="417"/>
      <c r="H7" s="417"/>
      <c r="I7" s="417"/>
      <c r="J7" s="417"/>
      <c r="K7" s="419">
        <v>1127</v>
      </c>
      <c r="L7" s="419"/>
      <c r="M7" s="419"/>
      <c r="N7" s="419"/>
      <c r="O7" s="419"/>
      <c r="P7" s="419"/>
      <c r="Q7" s="419"/>
      <c r="R7" s="405" t="s">
        <v>508</v>
      </c>
      <c r="S7" s="406"/>
      <c r="T7" s="406"/>
      <c r="U7" s="407"/>
    </row>
    <row r="8" spans="2:21" ht="30" customHeight="1">
      <c r="B8" s="396"/>
      <c r="C8" s="397"/>
      <c r="D8" s="420" t="str">
        <f>'請示單-代收代付計畫-非人事費'!D13</f>
        <v>午餐專戶－午餐專戶利息收入</v>
      </c>
      <c r="E8" s="421"/>
      <c r="F8" s="421"/>
      <c r="G8" s="421"/>
      <c r="H8" s="421"/>
      <c r="I8" s="421"/>
      <c r="J8" s="422"/>
      <c r="K8" s="419"/>
      <c r="L8" s="419"/>
      <c r="M8" s="419"/>
      <c r="N8" s="419"/>
      <c r="O8" s="419"/>
      <c r="P8" s="419"/>
      <c r="Q8" s="419"/>
      <c r="R8" s="408"/>
      <c r="S8" s="409"/>
      <c r="T8" s="409"/>
      <c r="U8" s="410"/>
    </row>
    <row r="9" spans="2:21" ht="30" customHeight="1">
      <c r="B9" s="396"/>
      <c r="C9" s="397"/>
      <c r="D9" s="423"/>
      <c r="E9" s="421"/>
      <c r="F9" s="421"/>
      <c r="G9" s="421"/>
      <c r="H9" s="421"/>
      <c r="I9" s="421"/>
      <c r="J9" s="422"/>
      <c r="K9" s="419"/>
      <c r="L9" s="419"/>
      <c r="M9" s="419"/>
      <c r="N9" s="419"/>
      <c r="O9" s="419"/>
      <c r="P9" s="419"/>
      <c r="Q9" s="419"/>
      <c r="R9" s="408"/>
      <c r="S9" s="409"/>
      <c r="T9" s="409"/>
      <c r="U9" s="410"/>
    </row>
    <row r="10" spans="2:21" ht="30" customHeight="1">
      <c r="B10" s="396"/>
      <c r="C10" s="397"/>
      <c r="D10" s="424"/>
      <c r="E10" s="425"/>
      <c r="F10" s="425"/>
      <c r="G10" s="425"/>
      <c r="H10" s="425"/>
      <c r="I10" s="425"/>
      <c r="J10" s="426"/>
      <c r="K10" s="419"/>
      <c r="L10" s="419"/>
      <c r="M10" s="419"/>
      <c r="N10" s="419"/>
      <c r="O10" s="419"/>
      <c r="P10" s="419"/>
      <c r="Q10" s="419"/>
      <c r="R10" s="408"/>
      <c r="S10" s="409"/>
      <c r="T10" s="409"/>
      <c r="U10" s="410"/>
    </row>
    <row r="11" spans="2:21" ht="16.5" customHeight="1">
      <c r="B11" s="394" t="s">
        <v>316</v>
      </c>
      <c r="C11" s="395"/>
      <c r="D11" s="413" t="s">
        <v>33</v>
      </c>
      <c r="E11" s="413"/>
      <c r="F11" s="413"/>
      <c r="G11" s="413"/>
      <c r="H11" s="413"/>
      <c r="I11" s="395"/>
      <c r="J11" s="404" t="s">
        <v>317</v>
      </c>
      <c r="K11" s="404"/>
      <c r="L11" s="404"/>
      <c r="M11" s="404"/>
      <c r="N11" s="404" t="s">
        <v>34</v>
      </c>
      <c r="O11" s="404"/>
      <c r="P11" s="404"/>
      <c r="Q11" s="404"/>
      <c r="R11" s="404"/>
      <c r="S11" s="404"/>
      <c r="T11" s="404"/>
      <c r="U11" s="25" t="s">
        <v>318</v>
      </c>
    </row>
    <row r="12" spans="2:21" ht="16.5">
      <c r="B12" s="398"/>
      <c r="C12" s="399"/>
      <c r="D12" s="414"/>
      <c r="E12" s="414"/>
      <c r="F12" s="414"/>
      <c r="G12" s="414"/>
      <c r="H12" s="414"/>
      <c r="I12" s="399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26" t="s">
        <v>319</v>
      </c>
    </row>
    <row r="13" spans="2:21" ht="16.5" customHeight="1">
      <c r="B13" s="400"/>
      <c r="C13" s="401"/>
      <c r="D13" s="383"/>
      <c r="E13" s="384"/>
      <c r="F13" s="384"/>
      <c r="G13" s="384"/>
      <c r="H13" s="384"/>
      <c r="I13" s="385"/>
      <c r="J13" s="412"/>
      <c r="K13" s="412"/>
      <c r="L13" s="412"/>
      <c r="M13" s="412"/>
      <c r="N13" s="383"/>
      <c r="O13" s="384"/>
      <c r="P13" s="384"/>
      <c r="Q13" s="384"/>
      <c r="R13" s="384"/>
      <c r="S13" s="384"/>
      <c r="T13" s="385"/>
      <c r="U13" s="411"/>
    </row>
    <row r="14" spans="2:21" ht="16.5" customHeight="1">
      <c r="B14" s="402"/>
      <c r="C14" s="403"/>
      <c r="D14" s="386"/>
      <c r="E14" s="387"/>
      <c r="F14" s="387"/>
      <c r="G14" s="387"/>
      <c r="H14" s="387"/>
      <c r="I14" s="388"/>
      <c r="J14" s="412"/>
      <c r="K14" s="412"/>
      <c r="L14" s="412"/>
      <c r="M14" s="412"/>
      <c r="N14" s="386"/>
      <c r="O14" s="387"/>
      <c r="P14" s="387"/>
      <c r="Q14" s="387"/>
      <c r="R14" s="387"/>
      <c r="S14" s="387"/>
      <c r="T14" s="388"/>
      <c r="U14" s="411"/>
    </row>
    <row r="15" spans="2:21" ht="16.5" customHeight="1">
      <c r="B15" s="394" t="s">
        <v>320</v>
      </c>
      <c r="C15" s="395"/>
      <c r="D15" s="386"/>
      <c r="E15" s="387"/>
      <c r="F15" s="387"/>
      <c r="G15" s="387"/>
      <c r="H15" s="387"/>
      <c r="I15" s="388"/>
      <c r="J15" s="404" t="s">
        <v>30</v>
      </c>
      <c r="K15" s="404"/>
      <c r="L15" s="404"/>
      <c r="M15" s="404"/>
      <c r="N15" s="386"/>
      <c r="O15" s="387"/>
      <c r="P15" s="387"/>
      <c r="Q15" s="387"/>
      <c r="R15" s="387"/>
      <c r="S15" s="387"/>
      <c r="T15" s="388"/>
      <c r="U15" s="411"/>
    </row>
    <row r="16" spans="2:21" ht="16.5" customHeight="1">
      <c r="B16" s="398"/>
      <c r="C16" s="399"/>
      <c r="D16" s="386"/>
      <c r="E16" s="387"/>
      <c r="F16" s="387"/>
      <c r="G16" s="387"/>
      <c r="H16" s="387"/>
      <c r="I16" s="388"/>
      <c r="J16" s="404"/>
      <c r="K16" s="404"/>
      <c r="L16" s="404"/>
      <c r="M16" s="404"/>
      <c r="N16" s="386"/>
      <c r="O16" s="387"/>
      <c r="P16" s="387"/>
      <c r="Q16" s="387"/>
      <c r="R16" s="387"/>
      <c r="S16" s="387"/>
      <c r="T16" s="388"/>
      <c r="U16" s="411"/>
    </row>
    <row r="17" spans="2:21" ht="16.5" customHeight="1">
      <c r="B17" s="400"/>
      <c r="C17" s="401"/>
      <c r="D17" s="386"/>
      <c r="E17" s="387"/>
      <c r="F17" s="387"/>
      <c r="G17" s="387"/>
      <c r="H17" s="387"/>
      <c r="I17" s="388"/>
      <c r="J17" s="415"/>
      <c r="K17" s="415"/>
      <c r="L17" s="415"/>
      <c r="M17" s="415"/>
      <c r="N17" s="386"/>
      <c r="O17" s="387"/>
      <c r="P17" s="387"/>
      <c r="Q17" s="387"/>
      <c r="R17" s="387"/>
      <c r="S17" s="387"/>
      <c r="T17" s="388"/>
      <c r="U17" s="411"/>
    </row>
    <row r="18" spans="2:21" ht="16.5" customHeight="1">
      <c r="B18" s="402"/>
      <c r="C18" s="403"/>
      <c r="D18" s="389"/>
      <c r="E18" s="390"/>
      <c r="F18" s="390"/>
      <c r="G18" s="390"/>
      <c r="H18" s="390"/>
      <c r="I18" s="391"/>
      <c r="J18" s="415"/>
      <c r="K18" s="415"/>
      <c r="L18" s="415"/>
      <c r="M18" s="415"/>
      <c r="N18" s="389"/>
      <c r="O18" s="390"/>
      <c r="P18" s="390"/>
      <c r="Q18" s="390"/>
      <c r="R18" s="390"/>
      <c r="S18" s="390"/>
      <c r="T18" s="391"/>
      <c r="U18" s="411"/>
    </row>
    <row r="19" spans="2:22" ht="14.25" customHeight="1">
      <c r="B19" s="50" t="s">
        <v>321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4"/>
    </row>
    <row r="20" spans="2:22" ht="21" customHeight="1">
      <c r="B20" s="51" t="s">
        <v>142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2:22" ht="21" customHeight="1">
      <c r="B21" s="52" t="s">
        <v>322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2:22" ht="21" customHeight="1">
      <c r="B22" s="51" t="s">
        <v>323</v>
      </c>
      <c r="K22" s="55"/>
      <c r="L22" s="55"/>
      <c r="M22" s="55" t="s">
        <v>324</v>
      </c>
      <c r="N22" s="55"/>
      <c r="O22" s="55"/>
      <c r="P22" s="55"/>
      <c r="Q22" s="55"/>
      <c r="R22" s="55"/>
      <c r="S22" s="55"/>
      <c r="T22" s="55"/>
      <c r="U22" s="55"/>
      <c r="V22" s="54"/>
    </row>
    <row r="23" spans="2:22" ht="21" customHeight="1">
      <c r="B23" s="51" t="s">
        <v>325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7"/>
    </row>
    <row r="24" spans="2:22" ht="21" customHeight="1">
      <c r="B24" s="51" t="s">
        <v>326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7"/>
    </row>
    <row r="25" spans="2:22" ht="21" customHeight="1">
      <c r="B25" s="51" t="s">
        <v>327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2:22" ht="21" customHeight="1">
      <c r="B26" s="51" t="s">
        <v>328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4"/>
    </row>
    <row r="27" spans="2:22" ht="16.5"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4"/>
    </row>
    <row r="28" spans="2:22" ht="16.5" customHeight="1">
      <c r="B28" s="5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7"/>
    </row>
    <row r="29" spans="2:22" ht="16.5">
      <c r="B29" s="54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7"/>
    </row>
    <row r="30" spans="4:22" ht="16.5"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4:22" ht="16.5"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</sheetData>
  <sheetProtection/>
  <mergeCells count="24">
    <mergeCell ref="D7:J7"/>
    <mergeCell ref="K6:Q6"/>
    <mergeCell ref="D6:J6"/>
    <mergeCell ref="K7:Q10"/>
    <mergeCell ref="D8:J10"/>
    <mergeCell ref="J11:M12"/>
    <mergeCell ref="J13:M14"/>
    <mergeCell ref="D11:I12"/>
    <mergeCell ref="J17:M18"/>
    <mergeCell ref="J15:M16"/>
    <mergeCell ref="R6:U6"/>
    <mergeCell ref="R7:U10"/>
    <mergeCell ref="U13:U18"/>
    <mergeCell ref="N11:T12"/>
    <mergeCell ref="B1:U1"/>
    <mergeCell ref="B3:U3"/>
    <mergeCell ref="D13:I18"/>
    <mergeCell ref="N13:T18"/>
    <mergeCell ref="B6:C6"/>
    <mergeCell ref="B7:C10"/>
    <mergeCell ref="B11:C12"/>
    <mergeCell ref="B13:C14"/>
    <mergeCell ref="B15:C16"/>
    <mergeCell ref="B17:C18"/>
  </mergeCells>
  <printOptions/>
  <pageMargins left="0.28" right="0.1968503937007874" top="0.53" bottom="0.84" header="0.3937007874015748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6"/>
  <sheetViews>
    <sheetView zoomScale="80" zoomScaleNormal="80" workbookViewId="0" topLeftCell="A2">
      <selection activeCell="N19" sqref="N19"/>
    </sheetView>
  </sheetViews>
  <sheetFormatPr defaultColWidth="9.00390625" defaultRowHeight="16.5"/>
  <cols>
    <col min="1" max="1" width="1.4921875" style="0" customWidth="1"/>
    <col min="2" max="2" width="3.625" style="0" customWidth="1"/>
    <col min="3" max="3" width="10.875" style="0" customWidth="1"/>
    <col min="4" max="4" width="6.25390625" style="0" customWidth="1"/>
    <col min="5" max="6" width="7.375" style="0" customWidth="1"/>
    <col min="8" max="8" width="2.75390625" style="0" customWidth="1"/>
    <col min="9" max="9" width="2.375" style="0" customWidth="1"/>
    <col min="10" max="10" width="16.625" style="0" customWidth="1"/>
    <col min="11" max="11" width="7.00390625" style="0" customWidth="1"/>
    <col min="12" max="12" width="6.375" style="0" customWidth="1"/>
    <col min="13" max="13" width="4.00390625" style="0" customWidth="1"/>
    <col min="14" max="14" width="7.875" style="0" customWidth="1"/>
    <col min="15" max="15" width="10.75390625" style="0" customWidth="1"/>
    <col min="16" max="16" width="4.25390625" style="0" customWidth="1"/>
    <col min="17" max="17" width="10.125" style="0" customWidth="1"/>
    <col min="18" max="18" width="19.25390625" style="0" customWidth="1"/>
    <col min="19" max="19" width="18.75390625" style="0" customWidth="1"/>
  </cols>
  <sheetData>
    <row r="1" spans="1:15" s="29" customFormat="1" ht="26.25">
      <c r="A1" s="1"/>
      <c r="B1" s="287" t="s">
        <v>234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3">
        <f ca="1">TODAY()</f>
        <v>45000</v>
      </c>
      <c r="N1" s="284"/>
      <c r="O1" s="284"/>
    </row>
    <row r="2" spans="1:15" s="29" customFormat="1" ht="18" customHeight="1" thickBot="1">
      <c r="A2" s="1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285" t="s">
        <v>235</v>
      </c>
      <c r="N2" s="286"/>
      <c r="O2" s="286"/>
    </row>
    <row r="3" spans="1:15" s="29" customFormat="1" ht="24.75" customHeight="1">
      <c r="A3" s="2"/>
      <c r="B3" s="288" t="s">
        <v>236</v>
      </c>
      <c r="C3" s="289"/>
      <c r="D3" s="267"/>
      <c r="E3" s="264"/>
      <c r="F3" s="265"/>
      <c r="G3" s="265"/>
      <c r="H3" s="266"/>
      <c r="I3" s="288" t="s">
        <v>237</v>
      </c>
      <c r="J3" s="289"/>
      <c r="K3" s="289"/>
      <c r="L3" s="289"/>
      <c r="M3" s="289"/>
      <c r="N3" s="289"/>
      <c r="O3" s="290"/>
    </row>
    <row r="4" spans="1:15" s="29" customFormat="1" ht="18" customHeight="1">
      <c r="A4" s="2"/>
      <c r="B4" s="280" t="s">
        <v>37</v>
      </c>
      <c r="C4" s="281"/>
      <c r="D4" s="281"/>
      <c r="E4" s="281"/>
      <c r="F4" s="281"/>
      <c r="G4" s="281"/>
      <c r="H4" s="282"/>
      <c r="I4" s="263" t="s">
        <v>29</v>
      </c>
      <c r="J4" s="262"/>
      <c r="K4" s="262"/>
      <c r="L4" s="262"/>
      <c r="M4" s="262"/>
      <c r="N4" s="262"/>
      <c r="O4" s="258"/>
    </row>
    <row r="5" spans="1:15" s="29" customFormat="1" ht="18" customHeight="1">
      <c r="A5" s="2"/>
      <c r="B5" s="150" t="s">
        <v>238</v>
      </c>
      <c r="C5" s="248" t="s">
        <v>239</v>
      </c>
      <c r="D5" s="248"/>
      <c r="E5" s="151"/>
      <c r="F5" s="249" t="s">
        <v>240</v>
      </c>
      <c r="G5" s="281"/>
      <c r="H5" s="282"/>
      <c r="I5" s="259"/>
      <c r="J5" s="260"/>
      <c r="K5" s="260"/>
      <c r="L5" s="260"/>
      <c r="M5" s="260"/>
      <c r="N5" s="260"/>
      <c r="O5" s="261"/>
    </row>
    <row r="6" spans="1:15" s="29" customFormat="1" ht="18" customHeight="1">
      <c r="A6" s="2"/>
      <c r="B6" s="150" t="s">
        <v>241</v>
      </c>
      <c r="C6" s="248" t="s">
        <v>242</v>
      </c>
      <c r="D6" s="248"/>
      <c r="E6" s="152"/>
      <c r="F6" s="247"/>
      <c r="G6" s="245"/>
      <c r="H6" s="246"/>
      <c r="I6" s="259"/>
      <c r="J6" s="260"/>
      <c r="K6" s="260"/>
      <c r="L6" s="260"/>
      <c r="M6" s="260"/>
      <c r="N6" s="260"/>
      <c r="O6" s="261"/>
    </row>
    <row r="7" spans="1:15" s="29" customFormat="1" ht="18" customHeight="1">
      <c r="A7" s="2"/>
      <c r="B7" s="150" t="s">
        <v>243</v>
      </c>
      <c r="C7" s="248" t="s">
        <v>244</v>
      </c>
      <c r="D7" s="248"/>
      <c r="E7" s="152" t="s">
        <v>515</v>
      </c>
      <c r="F7" s="243"/>
      <c r="G7" s="244"/>
      <c r="H7" s="291"/>
      <c r="I7" s="259"/>
      <c r="J7" s="260"/>
      <c r="K7" s="260"/>
      <c r="L7" s="260"/>
      <c r="M7" s="260"/>
      <c r="N7" s="260"/>
      <c r="O7" s="261"/>
    </row>
    <row r="8" spans="1:15" s="29" customFormat="1" ht="18" customHeight="1">
      <c r="A8" s="2"/>
      <c r="B8" s="150" t="s">
        <v>245</v>
      </c>
      <c r="C8" s="248" t="s">
        <v>246</v>
      </c>
      <c r="D8" s="248"/>
      <c r="E8" s="152"/>
      <c r="F8" s="250" t="s">
        <v>247</v>
      </c>
      <c r="G8" s="281"/>
      <c r="H8" s="282"/>
      <c r="I8" s="259"/>
      <c r="J8" s="260"/>
      <c r="K8" s="260"/>
      <c r="L8" s="260"/>
      <c r="M8" s="260"/>
      <c r="N8" s="260"/>
      <c r="O8" s="261"/>
    </row>
    <row r="9" spans="1:19" s="29" customFormat="1" ht="18" customHeight="1">
      <c r="A9" s="2"/>
      <c r="B9" s="150" t="s">
        <v>248</v>
      </c>
      <c r="C9" s="248" t="s">
        <v>249</v>
      </c>
      <c r="D9" s="248"/>
      <c r="E9" s="152"/>
      <c r="F9" s="250"/>
      <c r="G9" s="281"/>
      <c r="H9" s="282"/>
      <c r="I9" s="259"/>
      <c r="J9" s="260"/>
      <c r="K9" s="260"/>
      <c r="L9" s="260"/>
      <c r="M9" s="260"/>
      <c r="N9" s="260"/>
      <c r="O9" s="261"/>
      <c r="Q9" s="203" t="s">
        <v>6</v>
      </c>
      <c r="R9" s="154"/>
      <c r="S9" s="154"/>
    </row>
    <row r="10" spans="1:19" s="29" customFormat="1" ht="18" customHeight="1">
      <c r="A10" s="2"/>
      <c r="B10" s="280" t="s">
        <v>38</v>
      </c>
      <c r="C10" s="281"/>
      <c r="D10" s="281"/>
      <c r="E10" s="281"/>
      <c r="F10" s="281"/>
      <c r="G10" s="281"/>
      <c r="H10" s="282"/>
      <c r="I10" s="259"/>
      <c r="J10" s="260"/>
      <c r="K10" s="260"/>
      <c r="L10" s="260"/>
      <c r="M10" s="260"/>
      <c r="N10" s="260"/>
      <c r="O10" s="261"/>
      <c r="Q10" s="153" t="s">
        <v>7</v>
      </c>
      <c r="R10" s="154"/>
      <c r="S10" s="154"/>
    </row>
    <row r="11" spans="1:19" s="29" customFormat="1" ht="22.5" customHeight="1">
      <c r="A11" s="2"/>
      <c r="B11" s="254" t="s">
        <v>250</v>
      </c>
      <c r="C11" s="255"/>
      <c r="D11" s="256" t="s">
        <v>5</v>
      </c>
      <c r="E11" s="256"/>
      <c r="F11" s="256"/>
      <c r="G11" s="256"/>
      <c r="H11" s="257"/>
      <c r="I11" s="259"/>
      <c r="J11" s="260"/>
      <c r="K11" s="260"/>
      <c r="L11" s="260"/>
      <c r="M11" s="260"/>
      <c r="N11" s="260"/>
      <c r="O11" s="261"/>
      <c r="Q11" s="153" t="s">
        <v>8</v>
      </c>
      <c r="R11" s="154"/>
      <c r="S11" s="154"/>
    </row>
    <row r="12" spans="1:19" s="29" customFormat="1" ht="22.5" customHeight="1">
      <c r="A12" s="2"/>
      <c r="B12" s="254" t="s">
        <v>251</v>
      </c>
      <c r="C12" s="255"/>
      <c r="D12" s="296" t="s">
        <v>516</v>
      </c>
      <c r="E12" s="297"/>
      <c r="F12" s="297"/>
      <c r="G12" s="297"/>
      <c r="H12" s="298"/>
      <c r="I12" s="259"/>
      <c r="J12" s="260"/>
      <c r="K12" s="260"/>
      <c r="L12" s="260"/>
      <c r="M12" s="260"/>
      <c r="N12" s="260"/>
      <c r="O12" s="261"/>
      <c r="Q12" s="154"/>
      <c r="R12" s="292" t="s">
        <v>9</v>
      </c>
      <c r="S12" s="293"/>
    </row>
    <row r="13" spans="1:20" s="29" customFormat="1" ht="22.5" customHeight="1">
      <c r="A13" s="2"/>
      <c r="B13" s="254" t="s">
        <v>252</v>
      </c>
      <c r="C13" s="255"/>
      <c r="D13" s="310" t="str">
        <f>VLOOKUP(D12,'代收代付計畫代碼 '!C5:D260,2,FALSE)</f>
        <v>實習實驗費－</v>
      </c>
      <c r="E13" s="310"/>
      <c r="F13" s="310"/>
      <c r="G13" s="310"/>
      <c r="H13" s="311"/>
      <c r="I13" s="259"/>
      <c r="J13" s="260"/>
      <c r="K13" s="260"/>
      <c r="L13" s="260"/>
      <c r="M13" s="260"/>
      <c r="N13" s="260"/>
      <c r="O13" s="261"/>
      <c r="Q13" s="154"/>
      <c r="R13" s="155" t="s">
        <v>215</v>
      </c>
      <c r="S13" s="156" t="s">
        <v>5</v>
      </c>
      <c r="T13" s="29" t="s">
        <v>10</v>
      </c>
    </row>
    <row r="14" spans="1:20" s="29" customFormat="1" ht="33.75" customHeight="1">
      <c r="A14" s="2"/>
      <c r="B14" s="254" t="s">
        <v>253</v>
      </c>
      <c r="C14" s="255"/>
      <c r="D14" s="312"/>
      <c r="E14" s="312"/>
      <c r="F14" s="312"/>
      <c r="G14" s="312"/>
      <c r="H14" s="313"/>
      <c r="I14" s="259"/>
      <c r="J14" s="260"/>
      <c r="K14" s="260"/>
      <c r="L14" s="260"/>
      <c r="M14" s="260"/>
      <c r="N14" s="260"/>
      <c r="O14" s="261"/>
      <c r="Q14" s="154"/>
      <c r="R14" s="155" t="s">
        <v>216</v>
      </c>
      <c r="S14" s="156" t="s">
        <v>338</v>
      </c>
      <c r="T14" s="29" t="s">
        <v>10</v>
      </c>
    </row>
    <row r="15" spans="1:20" s="29" customFormat="1" ht="33" customHeight="1">
      <c r="A15" s="2"/>
      <c r="B15" s="254" t="s">
        <v>254</v>
      </c>
      <c r="C15" s="255"/>
      <c r="D15" s="312"/>
      <c r="E15" s="312"/>
      <c r="F15" s="312"/>
      <c r="G15" s="312"/>
      <c r="H15" s="313"/>
      <c r="I15" s="259"/>
      <c r="J15" s="260"/>
      <c r="K15" s="260"/>
      <c r="L15" s="260"/>
      <c r="M15" s="260"/>
      <c r="N15" s="260"/>
      <c r="O15" s="261"/>
      <c r="Q15" s="154"/>
      <c r="R15" s="155" t="s">
        <v>252</v>
      </c>
      <c r="S15" s="156" t="s">
        <v>11</v>
      </c>
      <c r="T15" s="86" t="s">
        <v>12</v>
      </c>
    </row>
    <row r="16" spans="1:20" s="29" customFormat="1" ht="33" customHeight="1">
      <c r="A16" s="2"/>
      <c r="B16" s="254" t="s">
        <v>13</v>
      </c>
      <c r="C16" s="255"/>
      <c r="D16" s="314"/>
      <c r="E16" s="314"/>
      <c r="F16" s="314"/>
      <c r="G16" s="314"/>
      <c r="H16" s="315"/>
      <c r="I16" s="259"/>
      <c r="J16" s="260"/>
      <c r="K16" s="260"/>
      <c r="L16" s="260"/>
      <c r="M16" s="260"/>
      <c r="N16" s="260"/>
      <c r="O16" s="261"/>
      <c r="Q16" s="154"/>
      <c r="R16" s="155" t="s">
        <v>253</v>
      </c>
      <c r="S16" s="357" t="s">
        <v>14</v>
      </c>
      <c r="T16" s="29" t="s">
        <v>15</v>
      </c>
    </row>
    <row r="17" spans="1:19" s="29" customFormat="1" ht="22.5" customHeight="1" thickBot="1">
      <c r="A17" s="2"/>
      <c r="B17" s="280" t="s">
        <v>39</v>
      </c>
      <c r="C17" s="294"/>
      <c r="D17" s="294"/>
      <c r="E17" s="294"/>
      <c r="F17" s="294"/>
      <c r="G17" s="294"/>
      <c r="H17" s="295"/>
      <c r="I17" s="251"/>
      <c r="J17" s="252"/>
      <c r="K17" s="252"/>
      <c r="L17" s="252"/>
      <c r="M17" s="252"/>
      <c r="N17" s="252"/>
      <c r="O17" s="253"/>
      <c r="Q17" s="154"/>
      <c r="R17" s="155" t="s">
        <v>254</v>
      </c>
      <c r="S17" s="358"/>
    </row>
    <row r="18" spans="1:20" s="29" customFormat="1" ht="22.5" customHeight="1">
      <c r="A18" s="2"/>
      <c r="B18" s="303" t="s">
        <v>255</v>
      </c>
      <c r="C18" s="304"/>
      <c r="D18" s="304"/>
      <c r="E18" s="304"/>
      <c r="F18" s="304"/>
      <c r="G18" s="304"/>
      <c r="H18" s="305"/>
      <c r="I18" s="288" t="s">
        <v>256</v>
      </c>
      <c r="J18" s="308"/>
      <c r="K18" s="308"/>
      <c r="L18" s="308"/>
      <c r="M18" s="308"/>
      <c r="N18" s="308"/>
      <c r="O18" s="309"/>
      <c r="Q18" s="154"/>
      <c r="R18" s="155" t="s">
        <v>13</v>
      </c>
      <c r="S18" s="165" t="s">
        <v>16</v>
      </c>
      <c r="T18" s="29" t="s">
        <v>17</v>
      </c>
    </row>
    <row r="19" spans="1:17" s="29" customFormat="1" ht="21" customHeight="1">
      <c r="A19" s="2"/>
      <c r="B19" s="280" t="s">
        <v>257</v>
      </c>
      <c r="C19" s="299"/>
      <c r="D19" s="299"/>
      <c r="E19" s="299"/>
      <c r="F19" s="299"/>
      <c r="G19" s="299"/>
      <c r="H19" s="300"/>
      <c r="I19" s="306" t="s">
        <v>258</v>
      </c>
      <c r="J19" s="307"/>
      <c r="K19" s="157" t="s">
        <v>259</v>
      </c>
      <c r="L19" s="158" t="s">
        <v>260</v>
      </c>
      <c r="M19" s="159" t="s">
        <v>261</v>
      </c>
      <c r="N19" s="158" t="s">
        <v>262</v>
      </c>
      <c r="O19" s="160" t="s">
        <v>263</v>
      </c>
      <c r="Q19" s="154"/>
    </row>
    <row r="20" spans="1:19" s="29" customFormat="1" ht="24" customHeight="1">
      <c r="A20" s="2"/>
      <c r="B20" s="318" t="s">
        <v>40</v>
      </c>
      <c r="C20" s="319"/>
      <c r="D20" s="320"/>
      <c r="E20" s="301"/>
      <c r="F20" s="255"/>
      <c r="G20" s="255"/>
      <c r="H20" s="302"/>
      <c r="I20" s="427" t="s">
        <v>27</v>
      </c>
      <c r="J20" s="428"/>
      <c r="K20" s="161"/>
      <c r="L20" s="162">
        <v>1</v>
      </c>
      <c r="M20" s="162"/>
      <c r="N20" s="204">
        <v>1600</v>
      </c>
      <c r="O20" s="163">
        <f>L20*N20</f>
        <v>1600</v>
      </c>
      <c r="Q20" s="154"/>
      <c r="R20" s="154"/>
      <c r="S20" s="154"/>
    </row>
    <row r="21" spans="1:19" s="29" customFormat="1" ht="18" customHeight="1">
      <c r="A21" s="2"/>
      <c r="B21" s="318" t="s">
        <v>41</v>
      </c>
      <c r="C21" s="319"/>
      <c r="D21" s="320"/>
      <c r="E21" s="301"/>
      <c r="F21" s="255"/>
      <c r="G21" s="255"/>
      <c r="H21" s="302"/>
      <c r="I21" s="323" t="s">
        <v>620</v>
      </c>
      <c r="J21" s="324"/>
      <c r="K21" s="161"/>
      <c r="L21" s="162">
        <v>1</v>
      </c>
      <c r="M21" s="162"/>
      <c r="N21" s="205">
        <f>1600*2.11/100</f>
        <v>33.76</v>
      </c>
      <c r="O21" s="164">
        <v>34</v>
      </c>
      <c r="Q21" s="153" t="s">
        <v>18</v>
      </c>
      <c r="R21" s="154"/>
      <c r="S21" s="154"/>
    </row>
    <row r="22" spans="1:19" s="29" customFormat="1" ht="18" customHeight="1" thickBot="1">
      <c r="A22" s="2"/>
      <c r="B22" s="318" t="s">
        <v>42</v>
      </c>
      <c r="C22" s="319"/>
      <c r="D22" s="320"/>
      <c r="E22" s="327"/>
      <c r="F22" s="328"/>
      <c r="G22" s="328"/>
      <c r="H22" s="329"/>
      <c r="I22" s="325"/>
      <c r="J22" s="326"/>
      <c r="K22" s="161"/>
      <c r="L22" s="162"/>
      <c r="M22" s="162"/>
      <c r="N22" s="162"/>
      <c r="O22" s="164"/>
      <c r="Q22" s="153" t="s">
        <v>19</v>
      </c>
      <c r="R22" s="154"/>
      <c r="S22" s="154"/>
    </row>
    <row r="23" spans="1:17" s="29" customFormat="1" ht="18" customHeight="1">
      <c r="A23" s="2"/>
      <c r="B23" s="288" t="s">
        <v>264</v>
      </c>
      <c r="C23" s="289"/>
      <c r="D23" s="289"/>
      <c r="E23" s="289"/>
      <c r="F23" s="289"/>
      <c r="G23" s="289"/>
      <c r="H23" s="290"/>
      <c r="I23" s="325"/>
      <c r="J23" s="326"/>
      <c r="K23" s="161"/>
      <c r="L23" s="162"/>
      <c r="M23" s="162"/>
      <c r="N23" s="162"/>
      <c r="O23" s="164"/>
      <c r="Q23" s="29" t="s">
        <v>20</v>
      </c>
    </row>
    <row r="24" spans="1:17" s="29" customFormat="1" ht="18" customHeight="1">
      <c r="A24" s="2"/>
      <c r="B24" s="208" t="s">
        <v>28</v>
      </c>
      <c r="C24" s="183"/>
      <c r="D24" s="183"/>
      <c r="E24" s="209" t="s">
        <v>337</v>
      </c>
      <c r="F24" s="209"/>
      <c r="G24" s="209"/>
      <c r="H24" s="210"/>
      <c r="I24" s="316"/>
      <c r="J24" s="317"/>
      <c r="K24" s="4"/>
      <c r="L24" s="5"/>
      <c r="M24" s="5"/>
      <c r="N24" s="5"/>
      <c r="O24" s="6"/>
      <c r="Q24" s="29" t="s">
        <v>21</v>
      </c>
    </row>
    <row r="25" spans="1:17" s="29" customFormat="1" ht="18" customHeight="1">
      <c r="A25" s="2"/>
      <c r="B25" s="211"/>
      <c r="C25" s="7"/>
      <c r="D25" s="7"/>
      <c r="E25" s="3"/>
      <c r="F25" s="3"/>
      <c r="G25" s="3"/>
      <c r="H25" s="212"/>
      <c r="I25" s="316"/>
      <c r="J25" s="317"/>
      <c r="K25" s="4"/>
      <c r="L25" s="5"/>
      <c r="M25" s="5"/>
      <c r="N25" s="5"/>
      <c r="O25" s="6"/>
      <c r="Q25" s="29" t="s">
        <v>22</v>
      </c>
    </row>
    <row r="26" spans="1:17" s="29" customFormat="1" ht="18" customHeight="1">
      <c r="A26" s="2"/>
      <c r="B26" s="213"/>
      <c r="C26" s="3"/>
      <c r="D26" s="3"/>
      <c r="E26" s="3"/>
      <c r="F26" s="3"/>
      <c r="G26" s="3"/>
      <c r="H26" s="212"/>
      <c r="I26" s="316"/>
      <c r="J26" s="317"/>
      <c r="K26" s="4"/>
      <c r="L26" s="5"/>
      <c r="M26" s="5"/>
      <c r="N26" s="5"/>
      <c r="O26" s="6"/>
      <c r="Q26" s="29" t="s">
        <v>23</v>
      </c>
    </row>
    <row r="27" spans="1:17" s="29" customFormat="1" ht="18" customHeight="1" thickBot="1">
      <c r="A27" s="2"/>
      <c r="B27" s="214"/>
      <c r="C27" s="215"/>
      <c r="D27" s="215"/>
      <c r="E27" s="215"/>
      <c r="F27" s="215"/>
      <c r="G27" s="215"/>
      <c r="H27" s="216"/>
      <c r="I27" s="316"/>
      <c r="J27" s="317"/>
      <c r="K27" s="4"/>
      <c r="L27" s="5"/>
      <c r="M27" s="5"/>
      <c r="N27" s="5"/>
      <c r="O27" s="6"/>
      <c r="Q27" s="29" t="s">
        <v>24</v>
      </c>
    </row>
    <row r="28" spans="1:17" s="29" customFormat="1" ht="18" customHeight="1">
      <c r="A28" s="2"/>
      <c r="B28" s="333" t="s">
        <v>265</v>
      </c>
      <c r="C28" s="334"/>
      <c r="D28" s="334"/>
      <c r="E28" s="334"/>
      <c r="F28" s="334"/>
      <c r="G28" s="334"/>
      <c r="H28" s="335"/>
      <c r="I28" s="316"/>
      <c r="J28" s="317"/>
      <c r="K28" s="4"/>
      <c r="L28" s="5"/>
      <c r="M28" s="5"/>
      <c r="N28" s="5"/>
      <c r="O28" s="6"/>
      <c r="Q28" s="29" t="s">
        <v>25</v>
      </c>
    </row>
    <row r="29" spans="1:15" s="29" customFormat="1" ht="18" customHeight="1">
      <c r="A29" s="2"/>
      <c r="B29" s="336" t="s">
        <v>266</v>
      </c>
      <c r="C29" s="337"/>
      <c r="D29" s="338"/>
      <c r="E29" s="342"/>
      <c r="F29" s="343"/>
      <c r="G29" s="343"/>
      <c r="H29" s="344"/>
      <c r="I29" s="316"/>
      <c r="J29" s="317"/>
      <c r="K29" s="4"/>
      <c r="L29" s="5"/>
      <c r="M29" s="5"/>
      <c r="N29" s="5"/>
      <c r="O29" s="6"/>
    </row>
    <row r="30" spans="1:15" s="29" customFormat="1" ht="18" customHeight="1">
      <c r="A30" s="2"/>
      <c r="B30" s="339"/>
      <c r="C30" s="340"/>
      <c r="D30" s="341"/>
      <c r="E30" s="345"/>
      <c r="F30" s="346"/>
      <c r="G30" s="346"/>
      <c r="H30" s="347"/>
      <c r="I30" s="316"/>
      <c r="J30" s="317"/>
      <c r="K30" s="4"/>
      <c r="L30" s="5"/>
      <c r="M30" s="5"/>
      <c r="N30" s="5"/>
      <c r="O30" s="6"/>
    </row>
    <row r="31" spans="1:15" s="29" customFormat="1" ht="18" customHeight="1">
      <c r="A31" s="2"/>
      <c r="B31" s="336" t="s">
        <v>542</v>
      </c>
      <c r="C31" s="337"/>
      <c r="D31" s="338"/>
      <c r="E31" s="342"/>
      <c r="F31" s="343"/>
      <c r="G31" s="343"/>
      <c r="H31" s="344"/>
      <c r="I31" s="316"/>
      <c r="J31" s="317"/>
      <c r="K31" s="4"/>
      <c r="L31" s="5"/>
      <c r="M31" s="5"/>
      <c r="N31" s="5"/>
      <c r="O31" s="6"/>
    </row>
    <row r="32" spans="1:15" s="29" customFormat="1" ht="18" customHeight="1">
      <c r="A32" s="2"/>
      <c r="B32" s="339"/>
      <c r="C32" s="340"/>
      <c r="D32" s="341"/>
      <c r="E32" s="345"/>
      <c r="F32" s="346"/>
      <c r="G32" s="346"/>
      <c r="H32" s="347"/>
      <c r="I32" s="316"/>
      <c r="J32" s="317"/>
      <c r="K32" s="4"/>
      <c r="L32" s="5"/>
      <c r="M32" s="5"/>
      <c r="N32" s="5"/>
      <c r="O32" s="6"/>
    </row>
    <row r="33" spans="1:15" s="29" customFormat="1" ht="18" customHeight="1">
      <c r="A33" s="2"/>
      <c r="B33" s="336" t="s">
        <v>267</v>
      </c>
      <c r="C33" s="337"/>
      <c r="D33" s="338"/>
      <c r="E33" s="342"/>
      <c r="F33" s="343"/>
      <c r="G33" s="343"/>
      <c r="H33" s="344"/>
      <c r="I33" s="316" t="s">
        <v>268</v>
      </c>
      <c r="J33" s="317"/>
      <c r="K33" s="4"/>
      <c r="L33" s="5"/>
      <c r="M33" s="5"/>
      <c r="N33" s="5"/>
      <c r="O33" s="8">
        <f>SUM(O20:O32)</f>
        <v>1634</v>
      </c>
    </row>
    <row r="34" spans="1:15" s="29" customFormat="1" ht="18" customHeight="1" thickBot="1">
      <c r="A34" s="2"/>
      <c r="B34" s="349"/>
      <c r="C34" s="350"/>
      <c r="D34" s="351"/>
      <c r="E34" s="352"/>
      <c r="F34" s="353"/>
      <c r="G34" s="353"/>
      <c r="H34" s="354"/>
      <c r="I34" s="316" t="s">
        <v>269</v>
      </c>
      <c r="J34" s="317"/>
      <c r="K34" s="330" t="str">
        <f>NUMBERSTRING(O33,2)</f>
        <v>壹仟陸佰參拾肆</v>
      </c>
      <c r="L34" s="331"/>
      <c r="M34" s="331"/>
      <c r="N34" s="332"/>
      <c r="O34" s="6" t="s">
        <v>270</v>
      </c>
    </row>
    <row r="35" spans="1:15" s="29" customFormat="1" ht="18" customHeight="1">
      <c r="A35" s="2"/>
      <c r="B35" s="333" t="s">
        <v>271</v>
      </c>
      <c r="C35" s="334"/>
      <c r="D35" s="334"/>
      <c r="E35" s="334"/>
      <c r="F35" s="348"/>
      <c r="G35" s="355" t="s">
        <v>272</v>
      </c>
      <c r="H35" s="334"/>
      <c r="I35" s="334"/>
      <c r="J35" s="356"/>
      <c r="K35" s="355" t="s">
        <v>273</v>
      </c>
      <c r="L35" s="359"/>
      <c r="M35" s="359"/>
      <c r="N35" s="359"/>
      <c r="O35" s="360"/>
    </row>
    <row r="36" spans="1:15" s="29" customFormat="1" ht="22.5" customHeight="1">
      <c r="A36" s="2"/>
      <c r="B36" s="361" t="s">
        <v>507</v>
      </c>
      <c r="C36" s="362"/>
      <c r="D36" s="364"/>
      <c r="E36" s="365"/>
      <c r="F36" s="365"/>
      <c r="G36" s="366"/>
      <c r="H36" s="367"/>
      <c r="I36" s="367"/>
      <c r="J36" s="368"/>
      <c r="K36" s="366"/>
      <c r="L36" s="367"/>
      <c r="M36" s="367"/>
      <c r="N36" s="367"/>
      <c r="O36" s="375"/>
    </row>
    <row r="37" spans="1:15" s="29" customFormat="1" ht="22.5" customHeight="1">
      <c r="A37" s="2"/>
      <c r="B37" s="363"/>
      <c r="C37" s="362"/>
      <c r="D37" s="365"/>
      <c r="E37" s="365"/>
      <c r="F37" s="365"/>
      <c r="G37" s="369"/>
      <c r="H37" s="370"/>
      <c r="I37" s="370"/>
      <c r="J37" s="371"/>
      <c r="K37" s="369"/>
      <c r="L37" s="370"/>
      <c r="M37" s="370"/>
      <c r="N37" s="370"/>
      <c r="O37" s="376"/>
    </row>
    <row r="38" spans="1:15" s="29" customFormat="1" ht="22.5" customHeight="1">
      <c r="A38" s="2"/>
      <c r="B38" s="361" t="s">
        <v>26</v>
      </c>
      <c r="C38" s="362"/>
      <c r="D38" s="364"/>
      <c r="E38" s="365"/>
      <c r="F38" s="365"/>
      <c r="G38" s="369"/>
      <c r="H38" s="370"/>
      <c r="I38" s="370"/>
      <c r="J38" s="371"/>
      <c r="K38" s="369"/>
      <c r="L38" s="370"/>
      <c r="M38" s="370"/>
      <c r="N38" s="370"/>
      <c r="O38" s="376"/>
    </row>
    <row r="39" spans="1:19" ht="22.5" customHeight="1">
      <c r="A39" s="2"/>
      <c r="B39" s="363"/>
      <c r="C39" s="362"/>
      <c r="D39" s="365"/>
      <c r="E39" s="365"/>
      <c r="F39" s="365"/>
      <c r="G39" s="369"/>
      <c r="H39" s="370"/>
      <c r="I39" s="370"/>
      <c r="J39" s="371"/>
      <c r="K39" s="369"/>
      <c r="L39" s="370"/>
      <c r="M39" s="370"/>
      <c r="N39" s="370"/>
      <c r="O39" s="376"/>
      <c r="S39" s="29"/>
    </row>
    <row r="40" spans="1:15" ht="22.5" customHeight="1">
      <c r="A40" s="7"/>
      <c r="B40" s="361" t="s">
        <v>274</v>
      </c>
      <c r="C40" s="362"/>
      <c r="D40" s="364"/>
      <c r="E40" s="365"/>
      <c r="F40" s="365"/>
      <c r="G40" s="369"/>
      <c r="H40" s="370"/>
      <c r="I40" s="370"/>
      <c r="J40" s="371"/>
      <c r="K40" s="369"/>
      <c r="L40" s="370"/>
      <c r="M40" s="370"/>
      <c r="N40" s="370"/>
      <c r="O40" s="376"/>
    </row>
    <row r="41" spans="1:15" ht="22.5" customHeight="1" thickBot="1">
      <c r="A41" s="2"/>
      <c r="B41" s="378"/>
      <c r="C41" s="379"/>
      <c r="D41" s="380"/>
      <c r="E41" s="380"/>
      <c r="F41" s="380"/>
      <c r="G41" s="372"/>
      <c r="H41" s="373"/>
      <c r="I41" s="373"/>
      <c r="J41" s="374"/>
      <c r="K41" s="372"/>
      <c r="L41" s="373"/>
      <c r="M41" s="373"/>
      <c r="N41" s="373"/>
      <c r="O41" s="377"/>
    </row>
    <row r="42" spans="1:15" ht="16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6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6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6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6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6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6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6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6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6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6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</sheetData>
  <sheetProtection/>
  <mergeCells count="75">
    <mergeCell ref="B4:H4"/>
    <mergeCell ref="M1:O1"/>
    <mergeCell ref="M2:O2"/>
    <mergeCell ref="B1:L1"/>
    <mergeCell ref="I3:O3"/>
    <mergeCell ref="E3:H3"/>
    <mergeCell ref="B3:D3"/>
    <mergeCell ref="I4:O17"/>
    <mergeCell ref="B11:C11"/>
    <mergeCell ref="D11:H11"/>
    <mergeCell ref="F5:H5"/>
    <mergeCell ref="F8:H8"/>
    <mergeCell ref="C6:D6"/>
    <mergeCell ref="C7:D7"/>
    <mergeCell ref="C5:D5"/>
    <mergeCell ref="C8:D8"/>
    <mergeCell ref="F6:H7"/>
    <mergeCell ref="R12:S12"/>
    <mergeCell ref="B17:H17"/>
    <mergeCell ref="F9:H9"/>
    <mergeCell ref="C9:D9"/>
    <mergeCell ref="B12:C12"/>
    <mergeCell ref="B15:C15"/>
    <mergeCell ref="D12:H12"/>
    <mergeCell ref="B13:C13"/>
    <mergeCell ref="B10:H10"/>
    <mergeCell ref="B14:C14"/>
    <mergeCell ref="B19:H19"/>
    <mergeCell ref="E20:H20"/>
    <mergeCell ref="B18:H18"/>
    <mergeCell ref="I19:J19"/>
    <mergeCell ref="B16:C16"/>
    <mergeCell ref="I18:O18"/>
    <mergeCell ref="D13:H16"/>
    <mergeCell ref="I28:J28"/>
    <mergeCell ref="E21:H21"/>
    <mergeCell ref="B20:D20"/>
    <mergeCell ref="B21:D21"/>
    <mergeCell ref="I20:J20"/>
    <mergeCell ref="I26:J26"/>
    <mergeCell ref="I21:J21"/>
    <mergeCell ref="I27:J27"/>
    <mergeCell ref="I22:J22"/>
    <mergeCell ref="I23:J23"/>
    <mergeCell ref="I24:J24"/>
    <mergeCell ref="I25:J25"/>
    <mergeCell ref="B22:D22"/>
    <mergeCell ref="E22:H22"/>
    <mergeCell ref="B23:H23"/>
    <mergeCell ref="K34:N34"/>
    <mergeCell ref="B28:H28"/>
    <mergeCell ref="B29:D30"/>
    <mergeCell ref="E29:H30"/>
    <mergeCell ref="B31:D32"/>
    <mergeCell ref="E31:H32"/>
    <mergeCell ref="I32:J32"/>
    <mergeCell ref="I30:J30"/>
    <mergeCell ref="I31:J31"/>
    <mergeCell ref="I29:J29"/>
    <mergeCell ref="B35:F35"/>
    <mergeCell ref="B33:D34"/>
    <mergeCell ref="E33:H34"/>
    <mergeCell ref="I34:J34"/>
    <mergeCell ref="I33:J33"/>
    <mergeCell ref="G35:J35"/>
    <mergeCell ref="S16:S17"/>
    <mergeCell ref="K35:O35"/>
    <mergeCell ref="B36:C37"/>
    <mergeCell ref="D36:F37"/>
    <mergeCell ref="G36:J41"/>
    <mergeCell ref="K36:O41"/>
    <mergeCell ref="B38:C39"/>
    <mergeCell ref="D38:F39"/>
    <mergeCell ref="B40:C41"/>
    <mergeCell ref="D40:F41"/>
  </mergeCells>
  <printOptions/>
  <pageMargins left="0.31" right="0.27" top="0.75" bottom="0.19" header="0.5" footer="0.18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23"/>
  <sheetViews>
    <sheetView zoomScale="75" zoomScaleNormal="75" workbookViewId="0" topLeftCell="A7">
      <selection activeCell="J23" sqref="J23:L23"/>
    </sheetView>
  </sheetViews>
  <sheetFormatPr defaultColWidth="9.00390625" defaultRowHeight="16.5"/>
  <cols>
    <col min="1" max="1" width="9.00390625" style="29" customWidth="1"/>
    <col min="2" max="2" width="11.00390625" style="29" customWidth="1"/>
    <col min="3" max="3" width="6.625" style="29" customWidth="1"/>
    <col min="4" max="4" width="3.875" style="29" customWidth="1"/>
    <col min="5" max="5" width="3.625" style="29" customWidth="1"/>
    <col min="6" max="6" width="2.75390625" style="29" customWidth="1"/>
    <col min="7" max="7" width="3.625" style="29" customWidth="1"/>
    <col min="8" max="8" width="2.625" style="29" customWidth="1"/>
    <col min="9" max="9" width="4.75390625" style="29" customWidth="1"/>
    <col min="10" max="12" width="5.50390625" style="29" customWidth="1"/>
    <col min="13" max="13" width="4.50390625" style="29" customWidth="1"/>
    <col min="14" max="16" width="3.00390625" style="29" customWidth="1"/>
    <col min="17" max="17" width="2.375" style="29" customWidth="1"/>
    <col min="18" max="18" width="2.50390625" style="29" customWidth="1"/>
    <col min="19" max="19" width="2.375" style="29" customWidth="1"/>
    <col min="20" max="20" width="2.75390625" style="29" customWidth="1"/>
    <col min="21" max="21" width="21.375" style="29" customWidth="1"/>
    <col min="22" max="22" width="26.375" style="29" customWidth="1"/>
    <col min="23" max="16384" width="9.00390625" style="29" customWidth="1"/>
  </cols>
  <sheetData>
    <row r="1" spans="2:21" s="15" customFormat="1" ht="19.5">
      <c r="B1" s="381" t="s">
        <v>282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</row>
    <row r="2" spans="2:17" s="15" customFormat="1" ht="7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21" s="15" customFormat="1" ht="21">
      <c r="B3" s="382" t="s">
        <v>283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</row>
    <row r="4" spans="2:17" s="15" customFormat="1" ht="18" customHeight="1">
      <c r="B4" s="15" t="s">
        <v>284</v>
      </c>
      <c r="C4" s="177">
        <f ca="1">TODAY()</f>
        <v>45000</v>
      </c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21" s="15" customFormat="1" ht="15.75" customHeight="1">
      <c r="B5" s="15" t="s">
        <v>285</v>
      </c>
      <c r="U5" s="16" t="s">
        <v>286</v>
      </c>
    </row>
    <row r="6" spans="2:21" ht="23.25" customHeight="1">
      <c r="B6" s="392" t="s">
        <v>287</v>
      </c>
      <c r="C6" s="393"/>
      <c r="D6" s="392" t="s">
        <v>288</v>
      </c>
      <c r="E6" s="418"/>
      <c r="F6" s="418"/>
      <c r="G6" s="418"/>
      <c r="H6" s="418"/>
      <c r="I6" s="393"/>
      <c r="J6" s="392" t="s">
        <v>289</v>
      </c>
      <c r="K6" s="418"/>
      <c r="L6" s="418"/>
      <c r="M6" s="418"/>
      <c r="N6" s="418"/>
      <c r="O6" s="418"/>
      <c r="P6" s="418"/>
      <c r="Q6" s="393"/>
      <c r="R6" s="404" t="s">
        <v>31</v>
      </c>
      <c r="S6" s="404"/>
      <c r="T6" s="404"/>
      <c r="U6" s="404"/>
    </row>
    <row r="7" spans="2:21" ht="29.25" customHeight="1">
      <c r="B7" s="394" t="s">
        <v>32</v>
      </c>
      <c r="C7" s="395"/>
      <c r="D7" s="416" t="s">
        <v>290</v>
      </c>
      <c r="E7" s="417"/>
      <c r="F7" s="417"/>
      <c r="G7" s="417"/>
      <c r="H7" s="417"/>
      <c r="I7" s="458"/>
      <c r="J7" s="470">
        <f>E23</f>
        <v>216896.75</v>
      </c>
      <c r="K7" s="471"/>
      <c r="L7" s="471"/>
      <c r="M7" s="471"/>
      <c r="N7" s="471"/>
      <c r="O7" s="471"/>
      <c r="P7" s="471"/>
      <c r="Q7" s="472"/>
      <c r="R7" s="449" t="s">
        <v>329</v>
      </c>
      <c r="S7" s="450"/>
      <c r="T7" s="450"/>
      <c r="U7" s="451"/>
    </row>
    <row r="8" spans="2:21" ht="21.75" customHeight="1">
      <c r="B8" s="396"/>
      <c r="C8" s="397"/>
      <c r="D8" s="459" t="s">
        <v>97</v>
      </c>
      <c r="E8" s="460"/>
      <c r="F8" s="460"/>
      <c r="G8" s="460"/>
      <c r="H8" s="460"/>
      <c r="I8" s="461"/>
      <c r="J8" s="473"/>
      <c r="K8" s="474"/>
      <c r="L8" s="474"/>
      <c r="M8" s="474"/>
      <c r="N8" s="474"/>
      <c r="O8" s="474"/>
      <c r="P8" s="474"/>
      <c r="Q8" s="475"/>
      <c r="R8" s="452"/>
      <c r="S8" s="453"/>
      <c r="T8" s="453"/>
      <c r="U8" s="454"/>
    </row>
    <row r="9" spans="2:21" ht="36" customHeight="1">
      <c r="B9" s="398"/>
      <c r="C9" s="399"/>
      <c r="D9" s="462" t="s">
        <v>303</v>
      </c>
      <c r="E9" s="463"/>
      <c r="F9" s="463"/>
      <c r="G9" s="463"/>
      <c r="H9" s="463"/>
      <c r="I9" s="464"/>
      <c r="J9" s="476"/>
      <c r="K9" s="477"/>
      <c r="L9" s="477"/>
      <c r="M9" s="477"/>
      <c r="N9" s="477"/>
      <c r="O9" s="477"/>
      <c r="P9" s="477"/>
      <c r="Q9" s="478"/>
      <c r="R9" s="455"/>
      <c r="S9" s="456"/>
      <c r="T9" s="456"/>
      <c r="U9" s="457"/>
    </row>
    <row r="10" spans="2:21" ht="16.5" customHeight="1">
      <c r="B10" s="394" t="s">
        <v>291</v>
      </c>
      <c r="C10" s="395"/>
      <c r="D10" s="413" t="s">
        <v>33</v>
      </c>
      <c r="E10" s="413"/>
      <c r="F10" s="413"/>
      <c r="G10" s="413"/>
      <c r="H10" s="413"/>
      <c r="I10" s="395"/>
      <c r="J10" s="404" t="s">
        <v>292</v>
      </c>
      <c r="K10" s="404"/>
      <c r="L10" s="404"/>
      <c r="M10" s="404"/>
      <c r="N10" s="404" t="s">
        <v>34</v>
      </c>
      <c r="O10" s="404"/>
      <c r="P10" s="404"/>
      <c r="Q10" s="404"/>
      <c r="R10" s="404"/>
      <c r="S10" s="404"/>
      <c r="T10" s="404"/>
      <c r="U10" s="25" t="s">
        <v>293</v>
      </c>
    </row>
    <row r="11" spans="2:21" ht="16.5">
      <c r="B11" s="398"/>
      <c r="C11" s="399"/>
      <c r="D11" s="414"/>
      <c r="E11" s="414"/>
      <c r="F11" s="414"/>
      <c r="G11" s="414"/>
      <c r="H11" s="414"/>
      <c r="I11" s="399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26" t="s">
        <v>294</v>
      </c>
    </row>
    <row r="12" spans="2:21" ht="16.5" customHeight="1">
      <c r="B12" s="400"/>
      <c r="C12" s="401"/>
      <c r="D12" s="383"/>
      <c r="E12" s="384"/>
      <c r="F12" s="384"/>
      <c r="G12" s="384"/>
      <c r="H12" s="384"/>
      <c r="I12" s="385"/>
      <c r="J12" s="412"/>
      <c r="K12" s="412"/>
      <c r="L12" s="412"/>
      <c r="M12" s="412"/>
      <c r="N12" s="383"/>
      <c r="O12" s="384"/>
      <c r="P12" s="384"/>
      <c r="Q12" s="384"/>
      <c r="R12" s="384"/>
      <c r="S12" s="384"/>
      <c r="T12" s="385"/>
      <c r="U12" s="411"/>
    </row>
    <row r="13" spans="2:21" ht="16.5" customHeight="1">
      <c r="B13" s="402"/>
      <c r="C13" s="403"/>
      <c r="D13" s="386"/>
      <c r="E13" s="387"/>
      <c r="F13" s="387"/>
      <c r="G13" s="387"/>
      <c r="H13" s="387"/>
      <c r="I13" s="388"/>
      <c r="J13" s="412"/>
      <c r="K13" s="412"/>
      <c r="L13" s="412"/>
      <c r="M13" s="412"/>
      <c r="N13" s="386"/>
      <c r="O13" s="387"/>
      <c r="P13" s="387"/>
      <c r="Q13" s="387"/>
      <c r="R13" s="387"/>
      <c r="S13" s="387"/>
      <c r="T13" s="388"/>
      <c r="U13" s="411"/>
    </row>
    <row r="14" spans="2:21" ht="16.5" customHeight="1">
      <c r="B14" s="394" t="s">
        <v>295</v>
      </c>
      <c r="C14" s="395"/>
      <c r="D14" s="386"/>
      <c r="E14" s="387"/>
      <c r="F14" s="387"/>
      <c r="G14" s="387"/>
      <c r="H14" s="387"/>
      <c r="I14" s="388"/>
      <c r="J14" s="412" t="s">
        <v>101</v>
      </c>
      <c r="K14" s="412"/>
      <c r="L14" s="412"/>
      <c r="M14" s="412"/>
      <c r="N14" s="386"/>
      <c r="O14" s="387"/>
      <c r="P14" s="387"/>
      <c r="Q14" s="387"/>
      <c r="R14" s="387"/>
      <c r="S14" s="387"/>
      <c r="T14" s="388"/>
      <c r="U14" s="411"/>
    </row>
    <row r="15" spans="2:21" ht="16.5" customHeight="1">
      <c r="B15" s="398"/>
      <c r="C15" s="399"/>
      <c r="D15" s="386"/>
      <c r="E15" s="387"/>
      <c r="F15" s="387"/>
      <c r="G15" s="387"/>
      <c r="H15" s="387"/>
      <c r="I15" s="388"/>
      <c r="J15" s="412"/>
      <c r="K15" s="412"/>
      <c r="L15" s="412"/>
      <c r="M15" s="412"/>
      <c r="N15" s="386"/>
      <c r="O15" s="387"/>
      <c r="P15" s="387"/>
      <c r="Q15" s="387"/>
      <c r="R15" s="387"/>
      <c r="S15" s="387"/>
      <c r="T15" s="388"/>
      <c r="U15" s="411"/>
    </row>
    <row r="16" spans="2:21" ht="16.5" customHeight="1">
      <c r="B16" s="400"/>
      <c r="C16" s="401"/>
      <c r="D16" s="386"/>
      <c r="E16" s="387"/>
      <c r="F16" s="387"/>
      <c r="G16" s="387"/>
      <c r="H16" s="387"/>
      <c r="I16" s="388"/>
      <c r="J16" s="415"/>
      <c r="K16" s="415"/>
      <c r="L16" s="415"/>
      <c r="M16" s="415"/>
      <c r="N16" s="386"/>
      <c r="O16" s="387"/>
      <c r="P16" s="387"/>
      <c r="Q16" s="387"/>
      <c r="R16" s="387"/>
      <c r="S16" s="387"/>
      <c r="T16" s="388"/>
      <c r="U16" s="411"/>
    </row>
    <row r="17" spans="2:21" ht="16.5" customHeight="1">
      <c r="B17" s="402"/>
      <c r="C17" s="403"/>
      <c r="D17" s="389"/>
      <c r="E17" s="390"/>
      <c r="F17" s="390"/>
      <c r="G17" s="390"/>
      <c r="H17" s="390"/>
      <c r="I17" s="391"/>
      <c r="J17" s="415"/>
      <c r="K17" s="415"/>
      <c r="L17" s="415"/>
      <c r="M17" s="415"/>
      <c r="N17" s="389"/>
      <c r="O17" s="390"/>
      <c r="P17" s="390"/>
      <c r="Q17" s="390"/>
      <c r="R17" s="390"/>
      <c r="S17" s="390"/>
      <c r="T17" s="391"/>
      <c r="U17" s="411"/>
    </row>
    <row r="18" ht="7.5" customHeight="1"/>
    <row r="19" spans="2:21" ht="41.25" customHeight="1" thickBot="1">
      <c r="B19" s="439" t="s">
        <v>296</v>
      </c>
      <c r="C19" s="439"/>
      <c r="D19" s="439"/>
      <c r="E19" s="439" t="s">
        <v>120</v>
      </c>
      <c r="F19" s="439"/>
      <c r="G19" s="439"/>
      <c r="H19" s="439"/>
      <c r="I19" s="439"/>
      <c r="J19" s="444" t="s">
        <v>621</v>
      </c>
      <c r="K19" s="445"/>
      <c r="L19" s="445"/>
      <c r="M19" s="429" t="s">
        <v>297</v>
      </c>
      <c r="N19" s="429"/>
      <c r="O19" s="429"/>
      <c r="P19" s="429"/>
      <c r="Q19" s="429"/>
      <c r="R19" s="430" t="s">
        <v>298</v>
      </c>
      <c r="S19" s="430"/>
      <c r="T19" s="430"/>
      <c r="U19" s="431"/>
    </row>
    <row r="20" spans="2:22" ht="32.25" customHeight="1">
      <c r="B20" s="439" t="s">
        <v>301</v>
      </c>
      <c r="C20" s="439"/>
      <c r="D20" s="439"/>
      <c r="E20" s="440">
        <v>173500</v>
      </c>
      <c r="F20" s="440"/>
      <c r="G20" s="440"/>
      <c r="H20" s="440"/>
      <c r="I20" s="441"/>
      <c r="J20" s="465">
        <v>0</v>
      </c>
      <c r="K20" s="466"/>
      <c r="L20" s="466"/>
      <c r="M20" s="467">
        <f>E20-J20</f>
        <v>173500</v>
      </c>
      <c r="N20" s="467"/>
      <c r="O20" s="467"/>
      <c r="P20" s="467"/>
      <c r="Q20" s="467"/>
      <c r="R20" s="468"/>
      <c r="S20" s="468"/>
      <c r="T20" s="468"/>
      <c r="U20" s="469"/>
      <c r="V20" s="181" t="s">
        <v>299</v>
      </c>
    </row>
    <row r="21" spans="2:22" ht="32.25" customHeight="1">
      <c r="B21" s="439" t="s">
        <v>302</v>
      </c>
      <c r="C21" s="439"/>
      <c r="D21" s="439"/>
      <c r="E21" s="440">
        <v>42500</v>
      </c>
      <c r="F21" s="440"/>
      <c r="G21" s="440"/>
      <c r="H21" s="440"/>
      <c r="I21" s="441"/>
      <c r="J21" s="446">
        <v>210</v>
      </c>
      <c r="K21" s="447"/>
      <c r="L21" s="447"/>
      <c r="M21" s="432">
        <f>E21-J21</f>
        <v>42290</v>
      </c>
      <c r="N21" s="432"/>
      <c r="O21" s="432"/>
      <c r="P21" s="432"/>
      <c r="Q21" s="432"/>
      <c r="R21" s="435"/>
      <c r="S21" s="435"/>
      <c r="T21" s="435"/>
      <c r="U21" s="436"/>
      <c r="V21" s="57"/>
    </row>
    <row r="22" spans="2:22" ht="34.5" customHeight="1">
      <c r="B22" s="448" t="s">
        <v>622</v>
      </c>
      <c r="C22" s="448"/>
      <c r="D22" s="448"/>
      <c r="E22" s="440">
        <f>E21*0.0211</f>
        <v>896.75</v>
      </c>
      <c r="F22" s="440"/>
      <c r="G22" s="440"/>
      <c r="H22" s="440"/>
      <c r="I22" s="441"/>
      <c r="J22" s="446">
        <v>0</v>
      </c>
      <c r="K22" s="447"/>
      <c r="L22" s="447"/>
      <c r="M22" s="433"/>
      <c r="N22" s="433"/>
      <c r="O22" s="433"/>
      <c r="P22" s="433"/>
      <c r="Q22" s="433"/>
      <c r="R22" s="435"/>
      <c r="S22" s="435"/>
      <c r="T22" s="435"/>
      <c r="U22" s="436"/>
      <c r="V22" s="57"/>
    </row>
    <row r="23" spans="2:22" ht="34.5" customHeight="1" thickBot="1">
      <c r="B23" s="439" t="s">
        <v>300</v>
      </c>
      <c r="C23" s="439"/>
      <c r="D23" s="439"/>
      <c r="E23" s="440">
        <f>SUM(E20:I22)</f>
        <v>216896.75</v>
      </c>
      <c r="F23" s="440"/>
      <c r="G23" s="440"/>
      <c r="H23" s="440"/>
      <c r="I23" s="441"/>
      <c r="J23" s="442">
        <f>SUM(J20:L22)</f>
        <v>210</v>
      </c>
      <c r="K23" s="443"/>
      <c r="L23" s="443"/>
      <c r="M23" s="434">
        <f>SUM(M20:Q22)</f>
        <v>215790</v>
      </c>
      <c r="N23" s="434"/>
      <c r="O23" s="434"/>
      <c r="P23" s="434"/>
      <c r="Q23" s="434"/>
      <c r="R23" s="437"/>
      <c r="S23" s="437"/>
      <c r="T23" s="437"/>
      <c r="U23" s="438"/>
      <c r="V23" s="57"/>
    </row>
  </sheetData>
  <sheetProtection/>
  <mergeCells count="50">
    <mergeCell ref="J20:L20"/>
    <mergeCell ref="M20:Q20"/>
    <mergeCell ref="R20:U20"/>
    <mergeCell ref="B1:U1"/>
    <mergeCell ref="B3:U3"/>
    <mergeCell ref="J7:Q9"/>
    <mergeCell ref="D12:I17"/>
    <mergeCell ref="N12:T17"/>
    <mergeCell ref="B6:C6"/>
    <mergeCell ref="B7:C9"/>
    <mergeCell ref="D10:I11"/>
    <mergeCell ref="D6:I6"/>
    <mergeCell ref="D7:I7"/>
    <mergeCell ref="D8:I8"/>
    <mergeCell ref="D9:I9"/>
    <mergeCell ref="B10:C11"/>
    <mergeCell ref="B12:C13"/>
    <mergeCell ref="B14:C15"/>
    <mergeCell ref="B16:C17"/>
    <mergeCell ref="J6:Q6"/>
    <mergeCell ref="N10:T11"/>
    <mergeCell ref="J10:M11"/>
    <mergeCell ref="J12:M13"/>
    <mergeCell ref="R7:U9"/>
    <mergeCell ref="R6:U6"/>
    <mergeCell ref="U12:U17"/>
    <mergeCell ref="J14:M15"/>
    <mergeCell ref="J16:M17"/>
    <mergeCell ref="J19:L19"/>
    <mergeCell ref="J21:L21"/>
    <mergeCell ref="J22:L22"/>
    <mergeCell ref="B21:D21"/>
    <mergeCell ref="B19:D19"/>
    <mergeCell ref="E19:I19"/>
    <mergeCell ref="E21:I21"/>
    <mergeCell ref="B22:D22"/>
    <mergeCell ref="B20:D20"/>
    <mergeCell ref="E20:I20"/>
    <mergeCell ref="B23:D23"/>
    <mergeCell ref="E23:I23"/>
    <mergeCell ref="J23:L23"/>
    <mergeCell ref="E22:I22"/>
    <mergeCell ref="M23:Q23"/>
    <mergeCell ref="R21:U21"/>
    <mergeCell ref="R22:U22"/>
    <mergeCell ref="R23:U23"/>
    <mergeCell ref="M19:Q19"/>
    <mergeCell ref="R19:U19"/>
    <mergeCell ref="M21:Q21"/>
    <mergeCell ref="M22:Q22"/>
  </mergeCells>
  <printOptions/>
  <pageMargins left="0.41" right="0.1968503937007874" top="0.4724409448818898" bottom="0.22" header="0.3937007874015748" footer="0.16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33"/>
  <sheetViews>
    <sheetView zoomScale="75" zoomScaleNormal="75" workbookViewId="0" topLeftCell="A6">
      <selection activeCell="A19" sqref="A19:IV22"/>
    </sheetView>
  </sheetViews>
  <sheetFormatPr defaultColWidth="9.00390625" defaultRowHeight="16.5"/>
  <cols>
    <col min="1" max="1" width="9.00390625" style="29" customWidth="1"/>
    <col min="2" max="2" width="11.00390625" style="29" customWidth="1"/>
    <col min="3" max="3" width="6.625" style="29" customWidth="1"/>
    <col min="4" max="4" width="3.875" style="29" customWidth="1"/>
    <col min="5" max="5" width="3.625" style="29" customWidth="1"/>
    <col min="6" max="6" width="2.75390625" style="29" customWidth="1"/>
    <col min="7" max="7" width="3.625" style="29" customWidth="1"/>
    <col min="8" max="8" width="2.625" style="29" customWidth="1"/>
    <col min="9" max="9" width="4.75390625" style="29" customWidth="1"/>
    <col min="10" max="12" width="5.50390625" style="29" customWidth="1"/>
    <col min="13" max="13" width="4.50390625" style="29" customWidth="1"/>
    <col min="14" max="16" width="3.00390625" style="29" customWidth="1"/>
    <col min="17" max="17" width="2.375" style="29" customWidth="1"/>
    <col min="18" max="18" width="2.50390625" style="29" customWidth="1"/>
    <col min="19" max="19" width="2.375" style="29" customWidth="1"/>
    <col min="20" max="20" width="2.75390625" style="29" customWidth="1"/>
    <col min="21" max="21" width="21.375" style="29" customWidth="1"/>
    <col min="22" max="22" width="26.375" style="29" customWidth="1"/>
    <col min="23" max="16384" width="9.00390625" style="29" customWidth="1"/>
  </cols>
  <sheetData>
    <row r="1" spans="2:21" s="15" customFormat="1" ht="19.5">
      <c r="B1" s="381" t="s">
        <v>212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</row>
    <row r="2" spans="2:17" s="15" customFormat="1" ht="7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21" s="15" customFormat="1" ht="21">
      <c r="B3" s="382" t="s">
        <v>123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</row>
    <row r="4" spans="2:17" s="15" customFormat="1" ht="15" customHeight="1">
      <c r="B4" s="15" t="s">
        <v>275</v>
      </c>
      <c r="C4" s="177">
        <f ca="1">TODAY()</f>
        <v>45000</v>
      </c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21" s="15" customFormat="1" ht="15.75" customHeight="1">
      <c r="B5" s="15" t="s">
        <v>116</v>
      </c>
      <c r="U5" s="16" t="s">
        <v>117</v>
      </c>
    </row>
    <row r="6" spans="2:21" ht="23.25" customHeight="1">
      <c r="B6" s="392" t="s">
        <v>50</v>
      </c>
      <c r="C6" s="393"/>
      <c r="D6" s="392" t="s">
        <v>96</v>
      </c>
      <c r="E6" s="418"/>
      <c r="F6" s="418"/>
      <c r="G6" s="418"/>
      <c r="H6" s="418"/>
      <c r="I6" s="393"/>
      <c r="J6" s="392" t="s">
        <v>120</v>
      </c>
      <c r="K6" s="418"/>
      <c r="L6" s="418"/>
      <c r="M6" s="418"/>
      <c r="N6" s="418"/>
      <c r="O6" s="418"/>
      <c r="P6" s="418"/>
      <c r="Q6" s="393"/>
      <c r="R6" s="404" t="s">
        <v>31</v>
      </c>
      <c r="S6" s="404"/>
      <c r="T6" s="404"/>
      <c r="U6" s="404"/>
    </row>
    <row r="7" spans="2:21" ht="29.25" customHeight="1">
      <c r="B7" s="394" t="s">
        <v>32</v>
      </c>
      <c r="C7" s="395"/>
      <c r="D7" s="416" t="s">
        <v>141</v>
      </c>
      <c r="E7" s="417"/>
      <c r="F7" s="417"/>
      <c r="G7" s="417"/>
      <c r="H7" s="417"/>
      <c r="I7" s="458"/>
      <c r="J7" s="470">
        <f>E22</f>
        <v>2042.2</v>
      </c>
      <c r="K7" s="471"/>
      <c r="L7" s="471"/>
      <c r="M7" s="471"/>
      <c r="N7" s="471"/>
      <c r="O7" s="471"/>
      <c r="P7" s="471"/>
      <c r="Q7" s="472"/>
      <c r="R7" s="449" t="s">
        <v>304</v>
      </c>
      <c r="S7" s="450"/>
      <c r="T7" s="450"/>
      <c r="U7" s="451"/>
    </row>
    <row r="8" spans="2:21" ht="21.75" customHeight="1">
      <c r="B8" s="396"/>
      <c r="C8" s="397"/>
      <c r="D8" s="459" t="s">
        <v>279</v>
      </c>
      <c r="E8" s="460"/>
      <c r="F8" s="460"/>
      <c r="G8" s="460"/>
      <c r="H8" s="460"/>
      <c r="I8" s="461"/>
      <c r="J8" s="473"/>
      <c r="K8" s="474"/>
      <c r="L8" s="474"/>
      <c r="M8" s="474"/>
      <c r="N8" s="474"/>
      <c r="O8" s="474"/>
      <c r="P8" s="474"/>
      <c r="Q8" s="475"/>
      <c r="R8" s="452"/>
      <c r="S8" s="453"/>
      <c r="T8" s="453"/>
      <c r="U8" s="454"/>
    </row>
    <row r="9" spans="2:21" ht="36" customHeight="1">
      <c r="B9" s="398"/>
      <c r="C9" s="399"/>
      <c r="D9" s="462" t="s">
        <v>305</v>
      </c>
      <c r="E9" s="463"/>
      <c r="F9" s="463"/>
      <c r="G9" s="463"/>
      <c r="H9" s="463"/>
      <c r="I9" s="464"/>
      <c r="J9" s="476"/>
      <c r="K9" s="477"/>
      <c r="L9" s="477"/>
      <c r="M9" s="477"/>
      <c r="N9" s="477"/>
      <c r="O9" s="477"/>
      <c r="P9" s="477"/>
      <c r="Q9" s="478"/>
      <c r="R9" s="455"/>
      <c r="S9" s="456"/>
      <c r="T9" s="456"/>
      <c r="U9" s="457"/>
    </row>
    <row r="10" spans="2:21" ht="16.5" customHeight="1">
      <c r="B10" s="394" t="s">
        <v>98</v>
      </c>
      <c r="C10" s="395"/>
      <c r="D10" s="413" t="s">
        <v>33</v>
      </c>
      <c r="E10" s="413"/>
      <c r="F10" s="413"/>
      <c r="G10" s="413"/>
      <c r="H10" s="413"/>
      <c r="I10" s="395"/>
      <c r="J10" s="404" t="s">
        <v>99</v>
      </c>
      <c r="K10" s="404"/>
      <c r="L10" s="404"/>
      <c r="M10" s="404"/>
      <c r="N10" s="404" t="s">
        <v>34</v>
      </c>
      <c r="O10" s="404"/>
      <c r="P10" s="404"/>
      <c r="Q10" s="404"/>
      <c r="R10" s="404"/>
      <c r="S10" s="404"/>
      <c r="T10" s="404"/>
      <c r="U10" s="25" t="s">
        <v>122</v>
      </c>
    </row>
    <row r="11" spans="2:21" ht="16.5">
      <c r="B11" s="398"/>
      <c r="C11" s="399"/>
      <c r="D11" s="414"/>
      <c r="E11" s="414"/>
      <c r="F11" s="414"/>
      <c r="G11" s="414"/>
      <c r="H11" s="414"/>
      <c r="I11" s="399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26" t="s">
        <v>121</v>
      </c>
    </row>
    <row r="12" spans="2:21" ht="16.5" customHeight="1">
      <c r="B12" s="400"/>
      <c r="C12" s="401"/>
      <c r="D12" s="383"/>
      <c r="E12" s="384"/>
      <c r="F12" s="384"/>
      <c r="G12" s="384"/>
      <c r="H12" s="384"/>
      <c r="I12" s="385"/>
      <c r="J12" s="412"/>
      <c r="K12" s="412"/>
      <c r="L12" s="412"/>
      <c r="M12" s="412"/>
      <c r="N12" s="383"/>
      <c r="O12" s="384"/>
      <c r="P12" s="384"/>
      <c r="Q12" s="384"/>
      <c r="R12" s="384"/>
      <c r="S12" s="384"/>
      <c r="T12" s="385"/>
      <c r="U12" s="411"/>
    </row>
    <row r="13" spans="2:21" ht="16.5" customHeight="1">
      <c r="B13" s="402"/>
      <c r="C13" s="403"/>
      <c r="D13" s="386"/>
      <c r="E13" s="387"/>
      <c r="F13" s="387"/>
      <c r="G13" s="387"/>
      <c r="H13" s="387"/>
      <c r="I13" s="388"/>
      <c r="J13" s="412"/>
      <c r="K13" s="412"/>
      <c r="L13" s="412"/>
      <c r="M13" s="412"/>
      <c r="N13" s="386"/>
      <c r="O13" s="387"/>
      <c r="P13" s="387"/>
      <c r="Q13" s="387"/>
      <c r="R13" s="387"/>
      <c r="S13" s="387"/>
      <c r="T13" s="388"/>
      <c r="U13" s="411"/>
    </row>
    <row r="14" spans="2:21" ht="16.5" customHeight="1">
      <c r="B14" s="394" t="s">
        <v>100</v>
      </c>
      <c r="C14" s="395"/>
      <c r="D14" s="386"/>
      <c r="E14" s="387"/>
      <c r="F14" s="387"/>
      <c r="G14" s="387"/>
      <c r="H14" s="387"/>
      <c r="I14" s="388"/>
      <c r="J14" s="412" t="s">
        <v>101</v>
      </c>
      <c r="K14" s="412"/>
      <c r="L14" s="412"/>
      <c r="M14" s="412"/>
      <c r="N14" s="386"/>
      <c r="O14" s="387"/>
      <c r="P14" s="387"/>
      <c r="Q14" s="387"/>
      <c r="R14" s="387"/>
      <c r="S14" s="387"/>
      <c r="T14" s="388"/>
      <c r="U14" s="411"/>
    </row>
    <row r="15" spans="2:21" ht="16.5" customHeight="1">
      <c r="B15" s="398"/>
      <c r="C15" s="399"/>
      <c r="D15" s="386"/>
      <c r="E15" s="387"/>
      <c r="F15" s="387"/>
      <c r="G15" s="387"/>
      <c r="H15" s="387"/>
      <c r="I15" s="388"/>
      <c r="J15" s="412"/>
      <c r="K15" s="412"/>
      <c r="L15" s="412"/>
      <c r="M15" s="412"/>
      <c r="N15" s="386"/>
      <c r="O15" s="387"/>
      <c r="P15" s="387"/>
      <c r="Q15" s="387"/>
      <c r="R15" s="387"/>
      <c r="S15" s="387"/>
      <c r="T15" s="388"/>
      <c r="U15" s="411"/>
    </row>
    <row r="16" spans="2:21" ht="16.5" customHeight="1">
      <c r="B16" s="400"/>
      <c r="C16" s="401"/>
      <c r="D16" s="386"/>
      <c r="E16" s="387"/>
      <c r="F16" s="387"/>
      <c r="G16" s="387"/>
      <c r="H16" s="387"/>
      <c r="I16" s="388"/>
      <c r="J16" s="415"/>
      <c r="K16" s="415"/>
      <c r="L16" s="415"/>
      <c r="M16" s="415"/>
      <c r="N16" s="386"/>
      <c r="O16" s="387"/>
      <c r="P16" s="387"/>
      <c r="Q16" s="387"/>
      <c r="R16" s="387"/>
      <c r="S16" s="387"/>
      <c r="T16" s="388"/>
      <c r="U16" s="411"/>
    </row>
    <row r="17" spans="2:21" ht="16.5" customHeight="1">
      <c r="B17" s="402"/>
      <c r="C17" s="403"/>
      <c r="D17" s="389"/>
      <c r="E17" s="390"/>
      <c r="F17" s="390"/>
      <c r="G17" s="390"/>
      <c r="H17" s="390"/>
      <c r="I17" s="391"/>
      <c r="J17" s="415"/>
      <c r="K17" s="415"/>
      <c r="L17" s="415"/>
      <c r="M17" s="415"/>
      <c r="N17" s="389"/>
      <c r="O17" s="390"/>
      <c r="P17" s="390"/>
      <c r="Q17" s="390"/>
      <c r="R17" s="390"/>
      <c r="S17" s="390"/>
      <c r="T17" s="391"/>
      <c r="U17" s="411"/>
    </row>
    <row r="18" ht="7.5" customHeight="1"/>
    <row r="19" spans="2:21" ht="54" customHeight="1" thickBot="1">
      <c r="B19" s="439" t="s">
        <v>49</v>
      </c>
      <c r="C19" s="439"/>
      <c r="D19" s="439"/>
      <c r="E19" s="439" t="s">
        <v>277</v>
      </c>
      <c r="F19" s="439"/>
      <c r="G19" s="439"/>
      <c r="H19" s="439"/>
      <c r="I19" s="439"/>
      <c r="J19" s="445" t="s">
        <v>621</v>
      </c>
      <c r="K19" s="445"/>
      <c r="L19" s="445"/>
      <c r="M19" s="429" t="s">
        <v>278</v>
      </c>
      <c r="N19" s="429"/>
      <c r="O19" s="429"/>
      <c r="P19" s="429"/>
      <c r="Q19" s="429"/>
      <c r="R19" s="430" t="s">
        <v>280</v>
      </c>
      <c r="S19" s="430"/>
      <c r="T19" s="430"/>
      <c r="U19" s="431"/>
    </row>
    <row r="20" spans="2:22" ht="32.25" customHeight="1">
      <c r="B20" s="488" t="s">
        <v>529</v>
      </c>
      <c r="C20" s="489"/>
      <c r="D20" s="490"/>
      <c r="E20" s="440">
        <v>2000</v>
      </c>
      <c r="F20" s="440"/>
      <c r="G20" s="440"/>
      <c r="H20" s="440"/>
      <c r="I20" s="441"/>
      <c r="J20" s="465"/>
      <c r="K20" s="466"/>
      <c r="L20" s="466"/>
      <c r="M20" s="467"/>
      <c r="N20" s="467"/>
      <c r="O20" s="467"/>
      <c r="P20" s="467"/>
      <c r="Q20" s="467"/>
      <c r="R20" s="482"/>
      <c r="S20" s="482"/>
      <c r="T20" s="482"/>
      <c r="U20" s="483"/>
      <c r="V20" s="181" t="s">
        <v>281</v>
      </c>
    </row>
    <row r="21" spans="2:22" ht="43.5" customHeight="1">
      <c r="B21" s="493" t="s">
        <v>622</v>
      </c>
      <c r="C21" s="494"/>
      <c r="D21" s="495"/>
      <c r="E21" s="491">
        <f>E20*0.0211</f>
        <v>42.2</v>
      </c>
      <c r="F21" s="492"/>
      <c r="G21" s="492"/>
      <c r="H21" s="492"/>
      <c r="I21" s="492"/>
      <c r="J21" s="446">
        <v>0</v>
      </c>
      <c r="K21" s="447"/>
      <c r="L21" s="447"/>
      <c r="M21" s="432">
        <f>E21-J21</f>
        <v>42.2</v>
      </c>
      <c r="N21" s="432"/>
      <c r="O21" s="432"/>
      <c r="P21" s="432"/>
      <c r="Q21" s="432"/>
      <c r="R21" s="484"/>
      <c r="S21" s="484"/>
      <c r="T21" s="484"/>
      <c r="U21" s="485"/>
      <c r="V21" s="57"/>
    </row>
    <row r="22" spans="2:22" ht="32.25" customHeight="1" thickBot="1">
      <c r="B22" s="488" t="s">
        <v>43</v>
      </c>
      <c r="C22" s="489"/>
      <c r="D22" s="490"/>
      <c r="E22" s="491">
        <f>SUM(E20:I21)</f>
        <v>2042.2</v>
      </c>
      <c r="F22" s="492"/>
      <c r="G22" s="492"/>
      <c r="H22" s="492"/>
      <c r="I22" s="492"/>
      <c r="J22" s="442"/>
      <c r="K22" s="443"/>
      <c r="L22" s="443"/>
      <c r="M22" s="434"/>
      <c r="N22" s="434"/>
      <c r="O22" s="434"/>
      <c r="P22" s="434"/>
      <c r="Q22" s="434"/>
      <c r="R22" s="486"/>
      <c r="S22" s="486"/>
      <c r="T22" s="486"/>
      <c r="U22" s="487"/>
      <c r="V22" s="57"/>
    </row>
    <row r="23" spans="2:21" ht="27.75" customHeight="1">
      <c r="B23" s="479" t="s">
        <v>152</v>
      </c>
      <c r="C23" s="479"/>
      <c r="D23" s="479"/>
      <c r="E23" s="479"/>
      <c r="F23" s="479"/>
      <c r="G23" s="479"/>
      <c r="H23" s="479"/>
      <c r="I23" s="479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</row>
    <row r="24" ht="25.5">
      <c r="B24" s="31" t="s">
        <v>306</v>
      </c>
    </row>
    <row r="25" ht="25.5">
      <c r="B25" s="31" t="s">
        <v>307</v>
      </c>
    </row>
    <row r="26" ht="12.75" customHeight="1">
      <c r="B26" s="32"/>
    </row>
    <row r="27" spans="2:22" ht="25.5" customHeight="1">
      <c r="B27" s="31" t="s">
        <v>520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56"/>
      <c r="U27" s="31"/>
      <c r="V27" s="57"/>
    </row>
    <row r="28" spans="2:22" ht="25.5" customHeight="1">
      <c r="B28" s="31" t="s">
        <v>521</v>
      </c>
      <c r="C28" s="31"/>
      <c r="D28" s="31"/>
      <c r="E28" s="31"/>
      <c r="F28" s="31"/>
      <c r="G28" s="31"/>
      <c r="H28" s="31"/>
      <c r="I28" s="31"/>
      <c r="J28" s="31"/>
      <c r="K28" s="31" t="s">
        <v>522</v>
      </c>
      <c r="L28" s="31"/>
      <c r="M28" s="31"/>
      <c r="N28" s="31"/>
      <c r="O28" s="31"/>
      <c r="P28" s="31"/>
      <c r="Q28" s="31"/>
      <c r="R28" s="31"/>
      <c r="S28" s="31"/>
      <c r="T28" s="56"/>
      <c r="U28" s="31"/>
      <c r="V28" s="57"/>
    </row>
    <row r="29" spans="2:21" ht="25.5">
      <c r="B29" s="31" t="s">
        <v>523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55"/>
      <c r="U29" s="31"/>
    </row>
    <row r="30" spans="2:21" ht="25.5">
      <c r="B30" s="31" t="s">
        <v>524</v>
      </c>
      <c r="C30" s="31"/>
      <c r="D30" s="31"/>
      <c r="E30" s="31" t="s">
        <v>525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55"/>
      <c r="U30" s="62"/>
    </row>
    <row r="31" spans="2:21" ht="25.5">
      <c r="B31" s="31"/>
      <c r="C31" s="31"/>
      <c r="D31" s="31"/>
      <c r="E31" s="31" t="s">
        <v>526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56"/>
      <c r="U31" s="67"/>
    </row>
    <row r="32" spans="2:21" ht="25.5">
      <c r="B32" s="31"/>
      <c r="C32" s="31"/>
      <c r="D32" s="31"/>
      <c r="E32" s="31" t="s">
        <v>527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56"/>
      <c r="U32" s="67"/>
    </row>
    <row r="33" spans="2:21" ht="25.5">
      <c r="B33" s="481" t="s">
        <v>528</v>
      </c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</row>
  </sheetData>
  <sheetProtection/>
  <mergeCells count="47">
    <mergeCell ref="B22:D22"/>
    <mergeCell ref="J19:L19"/>
    <mergeCell ref="J20:L20"/>
    <mergeCell ref="J21:L21"/>
    <mergeCell ref="E21:I21"/>
    <mergeCell ref="B21:D21"/>
    <mergeCell ref="B20:D20"/>
    <mergeCell ref="B19:D19"/>
    <mergeCell ref="E20:I20"/>
    <mergeCell ref="E22:I22"/>
    <mergeCell ref="J22:L22"/>
    <mergeCell ref="R21:U21"/>
    <mergeCell ref="R22:U22"/>
    <mergeCell ref="R6:U6"/>
    <mergeCell ref="J10:M11"/>
    <mergeCell ref="J12:M13"/>
    <mergeCell ref="R7:U9"/>
    <mergeCell ref="B12:C13"/>
    <mergeCell ref="D6:I6"/>
    <mergeCell ref="B33:U33"/>
    <mergeCell ref="M19:Q19"/>
    <mergeCell ref="R19:U19"/>
    <mergeCell ref="M20:Q20"/>
    <mergeCell ref="M21:Q21"/>
    <mergeCell ref="M22:Q22"/>
    <mergeCell ref="R20:U20"/>
    <mergeCell ref="N10:T11"/>
    <mergeCell ref="E19:I19"/>
    <mergeCell ref="B23:U23"/>
    <mergeCell ref="D7:I7"/>
    <mergeCell ref="D8:I8"/>
    <mergeCell ref="D9:I9"/>
    <mergeCell ref="U12:U17"/>
    <mergeCell ref="D10:I11"/>
    <mergeCell ref="J14:M15"/>
    <mergeCell ref="J16:M17"/>
    <mergeCell ref="B16:C17"/>
    <mergeCell ref="B1:U1"/>
    <mergeCell ref="B3:U3"/>
    <mergeCell ref="J7:Q9"/>
    <mergeCell ref="D12:I17"/>
    <mergeCell ref="N12:T17"/>
    <mergeCell ref="B6:C6"/>
    <mergeCell ref="B7:C9"/>
    <mergeCell ref="B10:C11"/>
    <mergeCell ref="B14:C15"/>
    <mergeCell ref="J6:Q6"/>
  </mergeCells>
  <printOptions/>
  <pageMargins left="0.41" right="0.1968503937007874" top="0.4724409448818898" bottom="0.22" header="0.3937007874015748" footer="0.16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0"/>
  <sheetViews>
    <sheetView zoomScale="75" zoomScaleNormal="75" zoomScalePageLayoutView="0" workbookViewId="0" topLeftCell="A11">
      <selection activeCell="D12" sqref="D12:I17"/>
    </sheetView>
  </sheetViews>
  <sheetFormatPr defaultColWidth="9.00390625" defaultRowHeight="16.5"/>
  <cols>
    <col min="1" max="1" width="9.00390625" style="29" customWidth="1"/>
    <col min="2" max="2" width="11.125" style="29" customWidth="1"/>
    <col min="3" max="3" width="8.00390625" style="29" customWidth="1"/>
    <col min="4" max="4" width="3.50390625" style="29" customWidth="1"/>
    <col min="5" max="5" width="4.50390625" style="29" customWidth="1"/>
    <col min="6" max="6" width="3.50390625" style="29" customWidth="1"/>
    <col min="7" max="7" width="3.00390625" style="29" customWidth="1"/>
    <col min="8" max="9" width="3.50390625" style="29" customWidth="1"/>
    <col min="10" max="13" width="5.25390625" style="29" customWidth="1"/>
    <col min="14" max="20" width="3.375" style="29" customWidth="1"/>
    <col min="21" max="21" width="23.625" style="29" customWidth="1"/>
    <col min="22" max="16384" width="9.00390625" style="29" customWidth="1"/>
  </cols>
  <sheetData>
    <row r="1" spans="2:21" s="15" customFormat="1" ht="19.5">
      <c r="B1" s="381" t="s">
        <v>212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</row>
    <row r="2" spans="2:17" s="15" customFormat="1" ht="7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21" s="15" customFormat="1" ht="21">
      <c r="B3" s="382" t="s">
        <v>123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</row>
    <row r="4" spans="2:17" s="15" customFormat="1" ht="28.5" customHeight="1">
      <c r="B4" s="15" t="s">
        <v>276</v>
      </c>
      <c r="C4" s="177">
        <f ca="1">TODAY()</f>
        <v>45000</v>
      </c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21" s="15" customFormat="1" ht="21.75" customHeight="1">
      <c r="B5" s="15" t="s">
        <v>116</v>
      </c>
      <c r="U5" s="16" t="s">
        <v>117</v>
      </c>
    </row>
    <row r="6" spans="2:21" ht="23.25" customHeight="1">
      <c r="B6" s="392" t="s">
        <v>75</v>
      </c>
      <c r="C6" s="393"/>
      <c r="D6" s="392" t="s">
        <v>118</v>
      </c>
      <c r="E6" s="418"/>
      <c r="F6" s="418"/>
      <c r="G6" s="418"/>
      <c r="H6" s="418"/>
      <c r="I6" s="393"/>
      <c r="J6" s="392" t="s">
        <v>140</v>
      </c>
      <c r="K6" s="418"/>
      <c r="L6" s="418"/>
      <c r="M6" s="418"/>
      <c r="N6" s="418"/>
      <c r="O6" s="418"/>
      <c r="P6" s="418"/>
      <c r="Q6" s="393"/>
      <c r="R6" s="404" t="s">
        <v>31</v>
      </c>
      <c r="S6" s="404"/>
      <c r="T6" s="404"/>
      <c r="U6" s="404"/>
    </row>
    <row r="7" spans="2:21" ht="30" customHeight="1">
      <c r="B7" s="394" t="s">
        <v>32</v>
      </c>
      <c r="C7" s="395"/>
      <c r="D7" s="416" t="s">
        <v>124</v>
      </c>
      <c r="E7" s="417"/>
      <c r="F7" s="417"/>
      <c r="G7" s="417"/>
      <c r="H7" s="417"/>
      <c r="I7" s="458"/>
      <c r="J7" s="470"/>
      <c r="K7" s="471"/>
      <c r="L7" s="471"/>
      <c r="M7" s="471"/>
      <c r="N7" s="471"/>
      <c r="O7" s="471"/>
      <c r="P7" s="471"/>
      <c r="Q7" s="472"/>
      <c r="R7" s="449" t="s">
        <v>330</v>
      </c>
      <c r="S7" s="450"/>
      <c r="T7" s="450"/>
      <c r="U7" s="451"/>
    </row>
    <row r="8" spans="2:21" ht="30" customHeight="1">
      <c r="B8" s="396"/>
      <c r="C8" s="397"/>
      <c r="D8" s="459" t="s">
        <v>141</v>
      </c>
      <c r="E8" s="460"/>
      <c r="F8" s="460"/>
      <c r="G8" s="460"/>
      <c r="H8" s="460"/>
      <c r="I8" s="461"/>
      <c r="J8" s="473"/>
      <c r="K8" s="474"/>
      <c r="L8" s="474"/>
      <c r="M8" s="474"/>
      <c r="N8" s="474"/>
      <c r="O8" s="474"/>
      <c r="P8" s="474"/>
      <c r="Q8" s="475"/>
      <c r="R8" s="452"/>
      <c r="S8" s="453"/>
      <c r="T8" s="453"/>
      <c r="U8" s="454"/>
    </row>
    <row r="9" spans="2:22" ht="30" customHeight="1">
      <c r="B9" s="398"/>
      <c r="C9" s="399"/>
      <c r="D9" s="462" t="s">
        <v>519</v>
      </c>
      <c r="E9" s="463"/>
      <c r="F9" s="463"/>
      <c r="G9" s="463"/>
      <c r="H9" s="463"/>
      <c r="I9" s="464"/>
      <c r="J9" s="476"/>
      <c r="K9" s="477"/>
      <c r="L9" s="477"/>
      <c r="M9" s="477"/>
      <c r="N9" s="477"/>
      <c r="O9" s="477"/>
      <c r="P9" s="477"/>
      <c r="Q9" s="478"/>
      <c r="R9" s="455"/>
      <c r="S9" s="456"/>
      <c r="T9" s="456"/>
      <c r="U9" s="457"/>
      <c r="V9" s="30">
        <v>100</v>
      </c>
    </row>
    <row r="10" spans="2:21" ht="16.5" customHeight="1">
      <c r="B10" s="394" t="s">
        <v>98</v>
      </c>
      <c r="C10" s="395"/>
      <c r="D10" s="413" t="s">
        <v>33</v>
      </c>
      <c r="E10" s="413"/>
      <c r="F10" s="413"/>
      <c r="G10" s="413"/>
      <c r="H10" s="413"/>
      <c r="I10" s="395"/>
      <c r="J10" s="404" t="s">
        <v>99</v>
      </c>
      <c r="K10" s="404"/>
      <c r="L10" s="404"/>
      <c r="M10" s="404"/>
      <c r="N10" s="404" t="s">
        <v>34</v>
      </c>
      <c r="O10" s="404"/>
      <c r="P10" s="404"/>
      <c r="Q10" s="404"/>
      <c r="R10" s="404"/>
      <c r="S10" s="404"/>
      <c r="T10" s="404"/>
      <c r="U10" s="25" t="s">
        <v>122</v>
      </c>
    </row>
    <row r="11" spans="2:21" ht="16.5">
      <c r="B11" s="398"/>
      <c r="C11" s="399"/>
      <c r="D11" s="414"/>
      <c r="E11" s="414"/>
      <c r="F11" s="414"/>
      <c r="G11" s="414"/>
      <c r="H11" s="414"/>
      <c r="I11" s="399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26" t="s">
        <v>121</v>
      </c>
    </row>
    <row r="12" spans="2:21" ht="16.5" customHeight="1">
      <c r="B12" s="400"/>
      <c r="C12" s="401"/>
      <c r="D12" s="383"/>
      <c r="E12" s="384"/>
      <c r="F12" s="384"/>
      <c r="G12" s="384"/>
      <c r="H12" s="384"/>
      <c r="I12" s="385"/>
      <c r="J12" s="412"/>
      <c r="K12" s="412"/>
      <c r="L12" s="412"/>
      <c r="M12" s="412"/>
      <c r="N12" s="383"/>
      <c r="O12" s="384"/>
      <c r="P12" s="384"/>
      <c r="Q12" s="384"/>
      <c r="R12" s="384"/>
      <c r="S12" s="384"/>
      <c r="T12" s="385"/>
      <c r="U12" s="411"/>
    </row>
    <row r="13" spans="2:21" ht="16.5" customHeight="1">
      <c r="B13" s="402"/>
      <c r="C13" s="403"/>
      <c r="D13" s="386"/>
      <c r="E13" s="387"/>
      <c r="F13" s="387"/>
      <c r="G13" s="387"/>
      <c r="H13" s="387"/>
      <c r="I13" s="388"/>
      <c r="J13" s="412"/>
      <c r="K13" s="412"/>
      <c r="L13" s="412"/>
      <c r="M13" s="412"/>
      <c r="N13" s="386"/>
      <c r="O13" s="387"/>
      <c r="P13" s="387"/>
      <c r="Q13" s="387"/>
      <c r="R13" s="387"/>
      <c r="S13" s="387"/>
      <c r="T13" s="388"/>
      <c r="U13" s="411"/>
    </row>
    <row r="14" spans="2:21" ht="16.5" customHeight="1">
      <c r="B14" s="394" t="s">
        <v>100</v>
      </c>
      <c r="C14" s="395"/>
      <c r="D14" s="386"/>
      <c r="E14" s="387"/>
      <c r="F14" s="387"/>
      <c r="G14" s="387"/>
      <c r="H14" s="387"/>
      <c r="I14" s="388"/>
      <c r="J14" s="412" t="s">
        <v>101</v>
      </c>
      <c r="K14" s="412"/>
      <c r="L14" s="412"/>
      <c r="M14" s="412"/>
      <c r="N14" s="386"/>
      <c r="O14" s="387"/>
      <c r="P14" s="387"/>
      <c r="Q14" s="387"/>
      <c r="R14" s="387"/>
      <c r="S14" s="387"/>
      <c r="T14" s="388"/>
      <c r="U14" s="411"/>
    </row>
    <row r="15" spans="2:21" ht="16.5" customHeight="1">
      <c r="B15" s="398"/>
      <c r="C15" s="399"/>
      <c r="D15" s="386"/>
      <c r="E15" s="387"/>
      <c r="F15" s="387"/>
      <c r="G15" s="387"/>
      <c r="H15" s="387"/>
      <c r="I15" s="388"/>
      <c r="J15" s="412"/>
      <c r="K15" s="412"/>
      <c r="L15" s="412"/>
      <c r="M15" s="412"/>
      <c r="N15" s="386"/>
      <c r="O15" s="387"/>
      <c r="P15" s="387"/>
      <c r="Q15" s="387"/>
      <c r="R15" s="387"/>
      <c r="S15" s="387"/>
      <c r="T15" s="388"/>
      <c r="U15" s="411"/>
    </row>
    <row r="16" spans="2:21" ht="16.5" customHeight="1">
      <c r="B16" s="400"/>
      <c r="C16" s="401"/>
      <c r="D16" s="386"/>
      <c r="E16" s="387"/>
      <c r="F16" s="387"/>
      <c r="G16" s="387"/>
      <c r="H16" s="387"/>
      <c r="I16" s="388"/>
      <c r="J16" s="415"/>
      <c r="K16" s="415"/>
      <c r="L16" s="415"/>
      <c r="M16" s="415"/>
      <c r="N16" s="386"/>
      <c r="O16" s="387"/>
      <c r="P16" s="387"/>
      <c r="Q16" s="387"/>
      <c r="R16" s="387"/>
      <c r="S16" s="387"/>
      <c r="T16" s="388"/>
      <c r="U16" s="411"/>
    </row>
    <row r="17" spans="2:21" ht="16.5" customHeight="1">
      <c r="B17" s="402"/>
      <c r="C17" s="403"/>
      <c r="D17" s="389"/>
      <c r="E17" s="390"/>
      <c r="F17" s="390"/>
      <c r="G17" s="390"/>
      <c r="H17" s="390"/>
      <c r="I17" s="391"/>
      <c r="J17" s="415"/>
      <c r="K17" s="415"/>
      <c r="L17" s="415"/>
      <c r="M17" s="415"/>
      <c r="N17" s="389"/>
      <c r="O17" s="390"/>
      <c r="P17" s="390"/>
      <c r="Q17" s="390"/>
      <c r="R17" s="390"/>
      <c r="S17" s="390"/>
      <c r="T17" s="391"/>
      <c r="U17" s="411"/>
    </row>
    <row r="18" spans="2:21" s="31" customFormat="1" ht="23.25" customHeight="1">
      <c r="B18" s="511" t="s">
        <v>213</v>
      </c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3"/>
    </row>
    <row r="19" spans="2:21" s="31" customFormat="1" ht="25.5">
      <c r="B19" s="504" t="s">
        <v>125</v>
      </c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6"/>
    </row>
    <row r="20" spans="2:21" s="32" customFormat="1" ht="19.5">
      <c r="B20" s="33"/>
      <c r="C20" s="177">
        <f ca="1">TODAY()</f>
        <v>45000</v>
      </c>
      <c r="D20" s="34" t="s">
        <v>126</v>
      </c>
      <c r="E20" s="178">
        <f ca="1">TODAY()</f>
        <v>45000</v>
      </c>
      <c r="F20" s="34" t="s">
        <v>68</v>
      </c>
      <c r="G20" s="514">
        <v>41268</v>
      </c>
      <c r="H20" s="514"/>
      <c r="I20" s="34" t="s">
        <v>69</v>
      </c>
      <c r="J20" s="34"/>
      <c r="K20" s="34"/>
      <c r="L20" s="34"/>
      <c r="M20" s="34"/>
      <c r="N20" s="34"/>
      <c r="O20" s="507" t="s">
        <v>127</v>
      </c>
      <c r="P20" s="507"/>
      <c r="Q20" s="508" t="s">
        <v>141</v>
      </c>
      <c r="R20" s="508"/>
      <c r="S20" s="508"/>
      <c r="T20" s="508"/>
      <c r="U20" s="509"/>
    </row>
    <row r="21" spans="2:21" s="32" customFormat="1" ht="37.5" customHeight="1">
      <c r="B21" s="448" t="s">
        <v>128</v>
      </c>
      <c r="C21" s="448"/>
      <c r="D21" s="448"/>
      <c r="E21" s="448"/>
      <c r="F21" s="493" t="s">
        <v>44</v>
      </c>
      <c r="G21" s="494"/>
      <c r="H21" s="494"/>
      <c r="I21" s="494" t="str">
        <f>NUMBERSTRING(V9,2)</f>
        <v>壹佰</v>
      </c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35" t="s">
        <v>45</v>
      </c>
    </row>
    <row r="22" spans="2:22" s="32" customFormat="1" ht="37.5" customHeight="1">
      <c r="B22" s="448" t="s">
        <v>129</v>
      </c>
      <c r="C22" s="448"/>
      <c r="D22" s="448"/>
      <c r="E22" s="448"/>
      <c r="F22" s="500" t="str">
        <f>R7</f>
        <v>參加103年基隆市中小聯合運動會</v>
      </c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2"/>
      <c r="V22" s="36"/>
    </row>
    <row r="23" spans="1:22" s="32" customFormat="1" ht="37.5" customHeight="1">
      <c r="A23" s="37"/>
      <c r="B23" s="448" t="s">
        <v>130</v>
      </c>
      <c r="C23" s="448"/>
      <c r="D23" s="448"/>
      <c r="E23" s="448"/>
      <c r="F23" s="500" t="s">
        <v>131</v>
      </c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2"/>
      <c r="V23" s="36"/>
    </row>
    <row r="24" spans="2:22" s="32" customFormat="1" ht="37.5" customHeight="1">
      <c r="B24" s="499" t="s">
        <v>132</v>
      </c>
      <c r="C24" s="499"/>
      <c r="D24" s="499"/>
      <c r="E24" s="499"/>
      <c r="F24" s="503"/>
      <c r="G24" s="503"/>
      <c r="H24" s="503"/>
      <c r="I24" s="503"/>
      <c r="J24" s="503"/>
      <c r="K24" s="503"/>
      <c r="L24" s="503"/>
      <c r="M24" s="503"/>
      <c r="N24" s="448" t="s">
        <v>133</v>
      </c>
      <c r="O24" s="448"/>
      <c r="P24" s="448"/>
      <c r="Q24" s="448"/>
      <c r="R24" s="448"/>
      <c r="S24" s="503"/>
      <c r="T24" s="503"/>
      <c r="U24" s="503"/>
      <c r="V24" s="36"/>
    </row>
    <row r="25" spans="2:21" ht="7.5" customHeight="1">
      <c r="B25" s="38"/>
      <c r="C25" s="39"/>
      <c r="D25" s="40"/>
      <c r="E25" s="39"/>
      <c r="F25" s="39"/>
      <c r="G25" s="40"/>
      <c r="H25" s="40"/>
      <c r="I25" s="40"/>
      <c r="J25" s="40"/>
      <c r="K25" s="40"/>
      <c r="L25" s="41"/>
      <c r="M25" s="39"/>
      <c r="N25" s="39"/>
      <c r="O25" s="40"/>
      <c r="P25" s="40"/>
      <c r="Q25" s="40"/>
      <c r="R25" s="40"/>
      <c r="S25" s="40"/>
      <c r="T25" s="40"/>
      <c r="U25" s="42"/>
    </row>
    <row r="26" spans="2:21" ht="7.5" customHeight="1">
      <c r="B26" s="43"/>
      <c r="C26" s="44"/>
      <c r="D26" s="45"/>
      <c r="E26" s="44"/>
      <c r="F26" s="44"/>
      <c r="G26" s="45"/>
      <c r="H26" s="45"/>
      <c r="I26" s="45"/>
      <c r="J26" s="45"/>
      <c r="K26" s="45"/>
      <c r="L26" s="46"/>
      <c r="M26" s="44"/>
      <c r="N26" s="44"/>
      <c r="O26" s="45"/>
      <c r="P26" s="45"/>
      <c r="Q26" s="45"/>
      <c r="R26" s="45"/>
      <c r="S26" s="45"/>
      <c r="T26" s="45"/>
      <c r="U26" s="47"/>
    </row>
    <row r="27" spans="2:21" s="31" customFormat="1" ht="23.25" customHeight="1">
      <c r="B27" s="511" t="str">
        <f>B18</f>
        <v>基隆市立中山高級中學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3"/>
    </row>
    <row r="28" spans="2:21" s="31" customFormat="1" ht="25.5">
      <c r="B28" s="504" t="s">
        <v>125</v>
      </c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6"/>
    </row>
    <row r="29" spans="2:21" s="32" customFormat="1" ht="19.5">
      <c r="B29" s="33"/>
      <c r="C29" s="179">
        <f>C20</f>
        <v>45000</v>
      </c>
      <c r="D29" s="34" t="str">
        <f aca="true" t="shared" si="0" ref="D29:I29">D20</f>
        <v>年</v>
      </c>
      <c r="E29" s="180">
        <f>E20</f>
        <v>45000</v>
      </c>
      <c r="F29" s="34" t="str">
        <f t="shared" si="0"/>
        <v>月</v>
      </c>
      <c r="G29" s="510">
        <f>G20</f>
        <v>41268</v>
      </c>
      <c r="H29" s="507"/>
      <c r="I29" s="34" t="str">
        <f t="shared" si="0"/>
        <v>日</v>
      </c>
      <c r="J29" s="34"/>
      <c r="K29" s="34"/>
      <c r="L29" s="34"/>
      <c r="M29" s="34"/>
      <c r="N29" s="34"/>
      <c r="O29" s="507" t="s">
        <v>127</v>
      </c>
      <c r="P29" s="507"/>
      <c r="Q29" s="508" t="str">
        <f>Q20</f>
        <v>應付代收款</v>
      </c>
      <c r="R29" s="508"/>
      <c r="S29" s="508"/>
      <c r="T29" s="508"/>
      <c r="U29" s="509"/>
    </row>
    <row r="30" spans="2:21" s="32" customFormat="1" ht="37.5" customHeight="1">
      <c r="B30" s="448" t="s">
        <v>128</v>
      </c>
      <c r="C30" s="448"/>
      <c r="D30" s="448"/>
      <c r="E30" s="448"/>
      <c r="F30" s="493" t="s">
        <v>44</v>
      </c>
      <c r="G30" s="494"/>
      <c r="H30" s="494"/>
      <c r="I30" s="494" t="str">
        <f>I21</f>
        <v>壹佰</v>
      </c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35" t="s">
        <v>45</v>
      </c>
    </row>
    <row r="31" spans="2:22" s="32" customFormat="1" ht="37.5" customHeight="1">
      <c r="B31" s="448" t="s">
        <v>129</v>
      </c>
      <c r="C31" s="448"/>
      <c r="D31" s="448"/>
      <c r="E31" s="448"/>
      <c r="F31" s="500" t="str">
        <f>R7</f>
        <v>參加103年基隆市中小聯合運動會</v>
      </c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2"/>
      <c r="V31" s="36"/>
    </row>
    <row r="32" spans="1:22" s="32" customFormat="1" ht="37.5" customHeight="1">
      <c r="A32" s="37"/>
      <c r="B32" s="448" t="s">
        <v>134</v>
      </c>
      <c r="C32" s="448"/>
      <c r="D32" s="448"/>
      <c r="E32" s="448"/>
      <c r="F32" s="498" t="s">
        <v>151</v>
      </c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36"/>
    </row>
    <row r="33" spans="1:22" s="32" customFormat="1" ht="37.5" customHeight="1">
      <c r="A33" s="37"/>
      <c r="B33" s="448" t="s">
        <v>130</v>
      </c>
      <c r="C33" s="448"/>
      <c r="D33" s="448"/>
      <c r="E33" s="448"/>
      <c r="F33" s="500" t="str">
        <f>F23</f>
        <v>學務處</v>
      </c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2"/>
      <c r="V33" s="36"/>
    </row>
    <row r="34" spans="2:22" s="32" customFormat="1" ht="37.5" customHeight="1">
      <c r="B34" s="499" t="s">
        <v>132</v>
      </c>
      <c r="C34" s="499"/>
      <c r="D34" s="499"/>
      <c r="E34" s="499"/>
      <c r="F34" s="503"/>
      <c r="G34" s="503"/>
      <c r="H34" s="503"/>
      <c r="I34" s="503"/>
      <c r="J34" s="503"/>
      <c r="K34" s="503"/>
      <c r="L34" s="503"/>
      <c r="M34" s="503"/>
      <c r="N34" s="448" t="s">
        <v>133</v>
      </c>
      <c r="O34" s="448"/>
      <c r="P34" s="448"/>
      <c r="Q34" s="448"/>
      <c r="R34" s="448"/>
      <c r="S34" s="503"/>
      <c r="T34" s="503"/>
      <c r="U34" s="503"/>
      <c r="V34" s="36"/>
    </row>
    <row r="35" spans="2:22" s="32" customFormat="1" ht="37.5" customHeight="1">
      <c r="B35" s="496" t="s">
        <v>135</v>
      </c>
      <c r="C35" s="496"/>
      <c r="D35" s="496"/>
      <c r="E35" s="496"/>
      <c r="F35" s="497" t="s">
        <v>136</v>
      </c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8"/>
    </row>
    <row r="36" s="32" customFormat="1" ht="19.5">
      <c r="B36" s="29" t="s">
        <v>137</v>
      </c>
    </row>
    <row r="37" s="32" customFormat="1" ht="19.5">
      <c r="B37" s="29" t="s">
        <v>138</v>
      </c>
    </row>
    <row r="38" s="32" customFormat="1" ht="19.5">
      <c r="B38" s="29" t="s">
        <v>139</v>
      </c>
    </row>
    <row r="40" spans="9:12" ht="16.5" customHeight="1">
      <c r="I40" s="49"/>
      <c r="J40" s="49"/>
      <c r="K40" s="49"/>
      <c r="L40" s="49"/>
    </row>
  </sheetData>
  <sheetProtection/>
  <mergeCells count="61">
    <mergeCell ref="N12:T17"/>
    <mergeCell ref="B1:U1"/>
    <mergeCell ref="B3:U3"/>
    <mergeCell ref="J7:Q9"/>
    <mergeCell ref="U12:U17"/>
    <mergeCell ref="J6:Q6"/>
    <mergeCell ref="N10:T11"/>
    <mergeCell ref="J10:M11"/>
    <mergeCell ref="J12:M13"/>
    <mergeCell ref="D10:I11"/>
    <mergeCell ref="B24:E24"/>
    <mergeCell ref="B18:U18"/>
    <mergeCell ref="B19:U19"/>
    <mergeCell ref="O20:P20"/>
    <mergeCell ref="Q20:U20"/>
    <mergeCell ref="B21:E21"/>
    <mergeCell ref="F21:H21"/>
    <mergeCell ref="I21:T21"/>
    <mergeCell ref="G20:H20"/>
    <mergeCell ref="J16:M17"/>
    <mergeCell ref="J14:M15"/>
    <mergeCell ref="D6:I6"/>
    <mergeCell ref="B14:C15"/>
    <mergeCell ref="B12:C13"/>
    <mergeCell ref="D12:I17"/>
    <mergeCell ref="B16:C17"/>
    <mergeCell ref="B6:C6"/>
    <mergeCell ref="B7:C9"/>
    <mergeCell ref="B10:C11"/>
    <mergeCell ref="R6:U6"/>
    <mergeCell ref="R7:U9"/>
    <mergeCell ref="D7:I7"/>
    <mergeCell ref="D8:I8"/>
    <mergeCell ref="D9:I9"/>
    <mergeCell ref="B31:E31"/>
    <mergeCell ref="F31:U31"/>
    <mergeCell ref="F22:U22"/>
    <mergeCell ref="F23:U23"/>
    <mergeCell ref="N24:R24"/>
    <mergeCell ref="F24:M24"/>
    <mergeCell ref="S24:U24"/>
    <mergeCell ref="B27:U27"/>
    <mergeCell ref="B22:E22"/>
    <mergeCell ref="B23:E23"/>
    <mergeCell ref="B28:U28"/>
    <mergeCell ref="O29:P29"/>
    <mergeCell ref="Q29:U29"/>
    <mergeCell ref="B30:E30"/>
    <mergeCell ref="F30:H30"/>
    <mergeCell ref="I30:T30"/>
    <mergeCell ref="G29:H29"/>
    <mergeCell ref="B35:E35"/>
    <mergeCell ref="F35:U35"/>
    <mergeCell ref="B32:E32"/>
    <mergeCell ref="F32:U32"/>
    <mergeCell ref="B34:E34"/>
    <mergeCell ref="N34:R34"/>
    <mergeCell ref="B33:E33"/>
    <mergeCell ref="F33:U33"/>
    <mergeCell ref="F34:M34"/>
    <mergeCell ref="S34:U34"/>
  </mergeCells>
  <printOptions/>
  <pageMargins left="0.42" right="0.1968503937007874" top="0.5" bottom="0.26" header="0.19" footer="0.16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C2:N41"/>
  <sheetViews>
    <sheetView zoomScale="75" zoomScaleNormal="75" zoomScalePageLayoutView="0" workbookViewId="0" topLeftCell="A27">
      <selection activeCell="K36" sqref="K36:K38"/>
    </sheetView>
  </sheetViews>
  <sheetFormatPr defaultColWidth="9.00390625" defaultRowHeight="16.5"/>
  <cols>
    <col min="1" max="2" width="9.00390625" style="91" customWidth="1"/>
    <col min="3" max="3" width="5.625" style="92" customWidth="1"/>
    <col min="4" max="4" width="9.25390625" style="92" customWidth="1"/>
    <col min="5" max="5" width="11.75390625" style="92" customWidth="1"/>
    <col min="6" max="6" width="5.625" style="92" customWidth="1"/>
    <col min="7" max="7" width="5.375" style="92" customWidth="1"/>
    <col min="8" max="8" width="6.625" style="92" customWidth="1"/>
    <col min="9" max="9" width="13.625" style="92" customWidth="1"/>
    <col min="10" max="10" width="5.375" style="92" customWidth="1"/>
    <col min="11" max="11" width="13.50390625" style="92" customWidth="1"/>
    <col min="12" max="12" width="15.375" style="92" customWidth="1"/>
    <col min="13" max="13" width="10.25390625" style="92" customWidth="1"/>
    <col min="14" max="14" width="2.625" style="91" customWidth="1"/>
    <col min="15" max="16384" width="9.00390625" style="91" customWidth="1"/>
  </cols>
  <sheetData>
    <row r="2" spans="3:13" ht="24" customHeight="1">
      <c r="C2" s="515" t="s">
        <v>212</v>
      </c>
      <c r="D2" s="515"/>
      <c r="E2" s="515"/>
      <c r="F2" s="515"/>
      <c r="G2" s="515"/>
      <c r="H2" s="515"/>
      <c r="I2" s="515"/>
      <c r="J2" s="515"/>
      <c r="K2" s="515"/>
      <c r="L2" s="515"/>
      <c r="M2" s="515"/>
    </row>
    <row r="3" spans="3:12" ht="24" customHeight="1">
      <c r="C3" s="516" t="s">
        <v>195</v>
      </c>
      <c r="D3" s="516"/>
      <c r="E3" s="516"/>
      <c r="F3" s="516"/>
      <c r="G3" s="516"/>
      <c r="H3" s="516"/>
      <c r="I3" s="516"/>
      <c r="J3" s="516"/>
      <c r="K3" s="516"/>
      <c r="L3" s="516"/>
    </row>
    <row r="4" spans="3:13" ht="24" customHeight="1">
      <c r="C4" s="125"/>
      <c r="D4" s="125"/>
      <c r="E4" s="125"/>
      <c r="F4" s="125"/>
      <c r="G4" s="530">
        <f ca="1">TODAY()</f>
        <v>45000</v>
      </c>
      <c r="H4" s="531"/>
      <c r="I4" s="531"/>
      <c r="J4" s="531"/>
      <c r="K4" s="96"/>
      <c r="L4" s="136" t="s">
        <v>200</v>
      </c>
      <c r="M4" s="135"/>
    </row>
    <row r="5" spans="3:14" ht="24" customHeight="1">
      <c r="C5" s="126" t="s">
        <v>193</v>
      </c>
      <c r="D5" s="125"/>
      <c r="E5" s="517">
        <f ca="1">TODAY()</f>
        <v>45000</v>
      </c>
      <c r="F5" s="517"/>
      <c r="G5" s="125"/>
      <c r="H5" s="137"/>
      <c r="I5" s="141" t="s">
        <v>201</v>
      </c>
      <c r="J5" s="139"/>
      <c r="K5" s="140">
        <f>I14</f>
        <v>33500</v>
      </c>
      <c r="L5" s="138" t="s">
        <v>73</v>
      </c>
      <c r="M5" s="146"/>
      <c r="N5" s="111"/>
    </row>
    <row r="6" spans="3:14" ht="24" customHeight="1">
      <c r="C6" s="134" t="s">
        <v>192</v>
      </c>
      <c r="D6" s="125"/>
      <c r="E6" s="125"/>
      <c r="F6" s="125"/>
      <c r="G6" s="125"/>
      <c r="H6" s="125"/>
      <c r="I6" s="518" t="s">
        <v>190</v>
      </c>
      <c r="J6" s="520" t="s">
        <v>189</v>
      </c>
      <c r="K6" s="521"/>
      <c r="L6" s="524" t="s">
        <v>211</v>
      </c>
      <c r="M6" s="521"/>
      <c r="N6" s="111"/>
    </row>
    <row r="7" spans="3:14" ht="24" customHeight="1">
      <c r="C7" s="123" t="s">
        <v>187</v>
      </c>
      <c r="D7" s="525" t="s">
        <v>186</v>
      </c>
      <c r="E7" s="526"/>
      <c r="F7" s="527" t="s">
        <v>184</v>
      </c>
      <c r="G7" s="528"/>
      <c r="H7" s="529"/>
      <c r="I7" s="519"/>
      <c r="J7" s="522"/>
      <c r="K7" s="523"/>
      <c r="L7" s="522"/>
      <c r="M7" s="523"/>
      <c r="N7" s="111"/>
    </row>
    <row r="8" spans="3:14" ht="35.25" customHeight="1">
      <c r="C8" s="109"/>
      <c r="D8" s="532" t="s">
        <v>149</v>
      </c>
      <c r="E8" s="533"/>
      <c r="F8" s="546" t="s">
        <v>532</v>
      </c>
      <c r="G8" s="547"/>
      <c r="H8" s="548"/>
      <c r="I8" s="109"/>
      <c r="J8" s="542" t="s">
        <v>335</v>
      </c>
      <c r="K8" s="543"/>
      <c r="L8" s="534" t="s">
        <v>204</v>
      </c>
      <c r="M8" s="535"/>
      <c r="N8" s="111"/>
    </row>
    <row r="9" spans="3:14" ht="33.75" customHeight="1">
      <c r="C9" s="108"/>
      <c r="D9" s="536" t="s">
        <v>150</v>
      </c>
      <c r="E9" s="537"/>
      <c r="F9" s="549"/>
      <c r="G9" s="550"/>
      <c r="H9" s="551"/>
      <c r="I9" s="133">
        <v>3500</v>
      </c>
      <c r="J9" s="544"/>
      <c r="K9" s="545"/>
      <c r="L9" s="538" t="s">
        <v>203</v>
      </c>
      <c r="M9" s="539"/>
      <c r="N9" s="111"/>
    </row>
    <row r="10" spans="3:14" ht="24" customHeight="1">
      <c r="C10" s="109"/>
      <c r="D10" s="532" t="s">
        <v>199</v>
      </c>
      <c r="E10" s="533"/>
      <c r="F10" s="99"/>
      <c r="G10" s="110"/>
      <c r="H10" s="100"/>
      <c r="I10" s="132"/>
      <c r="J10" s="542" t="str">
        <f>J8</f>
        <v>用電設備停電檢驗維護及103年1-3月份用電設備檢驗維護</v>
      </c>
      <c r="K10" s="543"/>
      <c r="L10" s="540" t="s">
        <v>202</v>
      </c>
      <c r="M10" s="541"/>
      <c r="N10" s="130"/>
    </row>
    <row r="11" spans="3:14" ht="24" customHeight="1">
      <c r="C11" s="116"/>
      <c r="D11" s="182" t="s">
        <v>336</v>
      </c>
      <c r="E11" s="106"/>
      <c r="F11" s="115"/>
      <c r="G11" s="114"/>
      <c r="H11" s="113"/>
      <c r="I11" s="131">
        <v>30000</v>
      </c>
      <c r="J11" s="544"/>
      <c r="K11" s="545"/>
      <c r="L11" s="89" t="s">
        <v>198</v>
      </c>
      <c r="M11" s="90"/>
      <c r="N11" s="130"/>
    </row>
    <row r="12" spans="3:13" ht="24" customHeight="1">
      <c r="C12" s="109"/>
      <c r="D12" s="99"/>
      <c r="E12" s="100"/>
      <c r="F12" s="120"/>
      <c r="G12" s="119"/>
      <c r="H12" s="118"/>
      <c r="I12" s="116"/>
      <c r="J12" s="99"/>
      <c r="K12" s="100"/>
      <c r="L12" s="552" t="s">
        <v>197</v>
      </c>
      <c r="M12" s="553"/>
    </row>
    <row r="13" spans="3:14" ht="24" customHeight="1">
      <c r="C13" s="108"/>
      <c r="D13" s="107"/>
      <c r="E13" s="106"/>
      <c r="F13" s="105"/>
      <c r="G13" s="97"/>
      <c r="H13" s="104"/>
      <c r="I13" s="129"/>
      <c r="J13" s="105"/>
      <c r="K13" s="104"/>
      <c r="L13" s="142"/>
      <c r="M13" s="143"/>
      <c r="N13" s="111"/>
    </row>
    <row r="14" spans="3:14" ht="24" customHeight="1">
      <c r="C14" s="554" t="s">
        <v>182</v>
      </c>
      <c r="D14" s="555"/>
      <c r="E14" s="556"/>
      <c r="F14" s="101"/>
      <c r="G14" s="103"/>
      <c r="H14" s="98"/>
      <c r="I14" s="128">
        <f>SUM(I8:I13)</f>
        <v>33500</v>
      </c>
      <c r="J14" s="101"/>
      <c r="K14" s="98"/>
      <c r="L14" s="557"/>
      <c r="M14" s="558"/>
      <c r="N14" s="111"/>
    </row>
    <row r="15" spans="3:14" ht="24" customHeight="1">
      <c r="C15" s="91" t="s">
        <v>205</v>
      </c>
      <c r="H15" s="91"/>
      <c r="K15" s="144"/>
      <c r="N15" s="111"/>
    </row>
    <row r="16" spans="3:14" ht="24" customHeight="1">
      <c r="C16" s="91" t="s">
        <v>206</v>
      </c>
      <c r="E16" s="95"/>
      <c r="H16" s="94"/>
      <c r="K16" s="145"/>
      <c r="N16" s="111"/>
    </row>
    <row r="17" spans="5:11" ht="24" customHeight="1">
      <c r="E17" s="95"/>
      <c r="H17" s="145"/>
      <c r="K17" s="93"/>
    </row>
    <row r="18" spans="3:11" ht="24" customHeight="1">
      <c r="C18" s="91" t="s">
        <v>207</v>
      </c>
      <c r="E18" s="95"/>
      <c r="H18" s="145"/>
      <c r="K18" s="93"/>
    </row>
    <row r="19" spans="3:11" ht="17.25" customHeight="1">
      <c r="C19" s="91" t="s">
        <v>209</v>
      </c>
      <c r="E19" s="95"/>
      <c r="H19" s="145"/>
      <c r="K19" s="93"/>
    </row>
    <row r="20" spans="3:11" ht="17.25" customHeight="1">
      <c r="C20" s="91" t="s">
        <v>210</v>
      </c>
      <c r="E20" s="95"/>
      <c r="H20" s="145"/>
      <c r="K20" s="93"/>
    </row>
    <row r="21" spans="3:11" ht="17.25" customHeight="1">
      <c r="C21" s="91" t="s">
        <v>208</v>
      </c>
      <c r="E21" s="95"/>
      <c r="H21" s="145"/>
      <c r="K21" s="93"/>
    </row>
    <row r="22" spans="3:14" ht="32.25" customHeight="1"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11"/>
    </row>
    <row r="23" spans="3:14" ht="33" customHeight="1">
      <c r="C23" s="515" t="str">
        <f>C2</f>
        <v>基隆市政府地方教育發展基金－中山高級中學</v>
      </c>
      <c r="D23" s="515"/>
      <c r="E23" s="515"/>
      <c r="F23" s="515"/>
      <c r="G23" s="515"/>
      <c r="H23" s="515"/>
      <c r="I23" s="515"/>
      <c r="J23" s="515"/>
      <c r="K23" s="515"/>
      <c r="L23" s="515"/>
      <c r="M23" s="127"/>
      <c r="N23" s="111"/>
    </row>
    <row r="24" spans="3:14" ht="24" customHeight="1">
      <c r="C24" s="516" t="s">
        <v>196</v>
      </c>
      <c r="D24" s="516"/>
      <c r="E24" s="516"/>
      <c r="F24" s="516"/>
      <c r="G24" s="516"/>
      <c r="H24" s="516"/>
      <c r="I24" s="516"/>
      <c r="J24" s="516"/>
      <c r="K24" s="516"/>
      <c r="L24" s="516"/>
      <c r="N24" s="111"/>
    </row>
    <row r="25" spans="3:13" ht="24" customHeight="1">
      <c r="C25" s="125"/>
      <c r="D25" s="125"/>
      <c r="E25" s="125"/>
      <c r="F25" s="125"/>
      <c r="G25" s="530">
        <f ca="1">TODAY()</f>
        <v>45000</v>
      </c>
      <c r="H25" s="531"/>
      <c r="I25" s="531"/>
      <c r="J25" s="531"/>
      <c r="K25" s="96"/>
      <c r="L25" s="91" t="s">
        <v>200</v>
      </c>
      <c r="M25" s="135"/>
    </row>
    <row r="26" spans="3:14" ht="24" customHeight="1">
      <c r="C26" s="126" t="s">
        <v>194</v>
      </c>
      <c r="D26" s="125"/>
      <c r="E26" s="517">
        <f>E5</f>
        <v>45000</v>
      </c>
      <c r="F26" s="517"/>
      <c r="G26" s="125"/>
      <c r="H26" s="137"/>
      <c r="I26" s="141" t="s">
        <v>201</v>
      </c>
      <c r="J26" s="139"/>
      <c r="K26" s="140">
        <f>I35</f>
        <v>33500</v>
      </c>
      <c r="L26" s="138" t="s">
        <v>73</v>
      </c>
      <c r="M26" s="146"/>
      <c r="N26" s="111"/>
    </row>
    <row r="27" spans="3:14" ht="24" customHeight="1">
      <c r="C27" s="122" t="s">
        <v>192</v>
      </c>
      <c r="D27" s="124"/>
      <c r="E27" s="124"/>
      <c r="F27" s="124"/>
      <c r="G27" s="124"/>
      <c r="H27" s="121"/>
      <c r="I27" s="518" t="s">
        <v>191</v>
      </c>
      <c r="J27" s="520" t="s">
        <v>189</v>
      </c>
      <c r="K27" s="521"/>
      <c r="L27" s="524" t="s">
        <v>211</v>
      </c>
      <c r="M27" s="521"/>
      <c r="N27" s="111"/>
    </row>
    <row r="28" spans="3:13" ht="24" customHeight="1">
      <c r="C28" s="123" t="s">
        <v>188</v>
      </c>
      <c r="D28" s="525" t="s">
        <v>186</v>
      </c>
      <c r="E28" s="526"/>
      <c r="F28" s="527" t="s">
        <v>185</v>
      </c>
      <c r="G28" s="528"/>
      <c r="H28" s="529"/>
      <c r="I28" s="519"/>
      <c r="J28" s="522"/>
      <c r="K28" s="523"/>
      <c r="L28" s="522"/>
      <c r="M28" s="523"/>
    </row>
    <row r="29" spans="3:14" ht="32.25" customHeight="1">
      <c r="C29" s="109"/>
      <c r="D29" s="99" t="str">
        <f>D8</f>
        <v>高中及高職教育</v>
      </c>
      <c r="E29" s="100"/>
      <c r="F29" s="546" t="str">
        <f>F8</f>
        <v>服務費用－修理保養及保固費－什項設備修護費－辦公器具等設備維修費257-3</v>
      </c>
      <c r="G29" s="547"/>
      <c r="H29" s="548"/>
      <c r="I29" s="109"/>
      <c r="J29" s="542" t="str">
        <f>J8</f>
        <v>用電設備停電檢驗維護及103年1-3月份用電設備檢驗維護</v>
      </c>
      <c r="K29" s="543"/>
      <c r="L29" s="534" t="s">
        <v>204</v>
      </c>
      <c r="M29" s="535"/>
      <c r="N29" s="111"/>
    </row>
    <row r="30" spans="3:14" ht="27.75" customHeight="1">
      <c r="C30" s="108"/>
      <c r="D30" s="536" t="str">
        <f>D9</f>
        <v>高中教育</v>
      </c>
      <c r="E30" s="537"/>
      <c r="F30" s="549"/>
      <c r="G30" s="550"/>
      <c r="H30" s="551"/>
      <c r="I30" s="102">
        <f>I9</f>
        <v>3500</v>
      </c>
      <c r="J30" s="544"/>
      <c r="K30" s="545"/>
      <c r="L30" s="538" t="s">
        <v>203</v>
      </c>
      <c r="M30" s="539"/>
      <c r="N30" s="111"/>
    </row>
    <row r="31" spans="3:13" ht="24" customHeight="1">
      <c r="C31" s="109"/>
      <c r="D31" s="99" t="s">
        <v>183</v>
      </c>
      <c r="E31" s="100"/>
      <c r="F31" s="99"/>
      <c r="G31" s="110"/>
      <c r="H31" s="100"/>
      <c r="I31" s="117"/>
      <c r="J31" s="542" t="str">
        <f>J10</f>
        <v>用電設備停電檢驗維護及103年1-3月份用電設備檢驗維護</v>
      </c>
      <c r="K31" s="543"/>
      <c r="L31" s="540" t="s">
        <v>202</v>
      </c>
      <c r="M31" s="541"/>
    </row>
    <row r="32" spans="3:14" ht="24" customHeight="1">
      <c r="C32" s="116"/>
      <c r="D32" s="182" t="str">
        <f>D11</f>
        <v>課業輔導費-102Ⅱ</v>
      </c>
      <c r="E32" s="106"/>
      <c r="F32" s="115"/>
      <c r="G32" s="114"/>
      <c r="H32" s="113"/>
      <c r="I32" s="112">
        <f>I11</f>
        <v>30000</v>
      </c>
      <c r="J32" s="544"/>
      <c r="K32" s="545"/>
      <c r="L32" s="89" t="s">
        <v>198</v>
      </c>
      <c r="M32" s="90"/>
      <c r="N32" s="111"/>
    </row>
    <row r="33" spans="3:13" ht="24" customHeight="1">
      <c r="C33" s="109"/>
      <c r="D33" s="99"/>
      <c r="E33" s="100"/>
      <c r="F33" s="99"/>
      <c r="G33" s="110"/>
      <c r="H33" s="100"/>
      <c r="I33" s="109"/>
      <c r="J33" s="99"/>
      <c r="K33" s="100"/>
      <c r="L33" s="552" t="s">
        <v>197</v>
      </c>
      <c r="M33" s="553"/>
    </row>
    <row r="34" spans="3:13" ht="24" customHeight="1">
      <c r="C34" s="108"/>
      <c r="D34" s="107"/>
      <c r="E34" s="106"/>
      <c r="F34" s="105"/>
      <c r="G34" s="97"/>
      <c r="H34" s="104"/>
      <c r="I34" s="102"/>
      <c r="J34" s="105"/>
      <c r="K34" s="104"/>
      <c r="L34" s="142"/>
      <c r="M34" s="143"/>
    </row>
    <row r="35" spans="3:13" ht="24" customHeight="1">
      <c r="C35" s="554" t="s">
        <v>182</v>
      </c>
      <c r="D35" s="555"/>
      <c r="E35" s="556"/>
      <c r="F35" s="101"/>
      <c r="G35" s="103"/>
      <c r="H35" s="98"/>
      <c r="I35" s="102">
        <f>SUM(I29:I34)</f>
        <v>33500</v>
      </c>
      <c r="J35" s="101"/>
      <c r="K35" s="98"/>
      <c r="L35" s="557"/>
      <c r="M35" s="558"/>
    </row>
    <row r="36" spans="3:14" ht="24" customHeight="1">
      <c r="C36" s="91" t="s">
        <v>205</v>
      </c>
      <c r="H36" s="91"/>
      <c r="K36" s="144"/>
      <c r="N36" s="111"/>
    </row>
    <row r="37" spans="3:14" ht="24" customHeight="1">
      <c r="C37" s="91" t="s">
        <v>206</v>
      </c>
      <c r="E37" s="95"/>
      <c r="H37" s="94"/>
      <c r="K37" s="145"/>
      <c r="N37" s="111"/>
    </row>
    <row r="38" spans="5:11" ht="24" customHeight="1">
      <c r="E38" s="95"/>
      <c r="H38" s="145"/>
      <c r="K38" s="93"/>
    </row>
    <row r="39" spans="3:11" ht="17.25" customHeight="1">
      <c r="C39" s="91" t="s">
        <v>209</v>
      </c>
      <c r="E39" s="95"/>
      <c r="H39" s="145"/>
      <c r="K39" s="93"/>
    </row>
    <row r="40" spans="3:11" ht="17.25" customHeight="1">
      <c r="C40" s="91" t="s">
        <v>210</v>
      </c>
      <c r="E40" s="95"/>
      <c r="H40" s="145"/>
      <c r="K40" s="93"/>
    </row>
    <row r="41" spans="3:11" ht="17.25" customHeight="1">
      <c r="C41" s="91" t="s">
        <v>208</v>
      </c>
      <c r="E41" s="95"/>
      <c r="H41" s="145"/>
      <c r="K41" s="93"/>
    </row>
  </sheetData>
  <sheetProtection/>
  <mergeCells count="40">
    <mergeCell ref="L35:M35"/>
    <mergeCell ref="L29:M29"/>
    <mergeCell ref="D30:E30"/>
    <mergeCell ref="L30:M30"/>
    <mergeCell ref="L31:M31"/>
    <mergeCell ref="J29:K30"/>
    <mergeCell ref="J31:K32"/>
    <mergeCell ref="F29:H30"/>
    <mergeCell ref="D28:E28"/>
    <mergeCell ref="F28:H28"/>
    <mergeCell ref="G25:J25"/>
    <mergeCell ref="C35:E35"/>
    <mergeCell ref="L12:M12"/>
    <mergeCell ref="C14:E14"/>
    <mergeCell ref="L14:M14"/>
    <mergeCell ref="L33:M33"/>
    <mergeCell ref="C23:L23"/>
    <mergeCell ref="C24:L24"/>
    <mergeCell ref="E26:F26"/>
    <mergeCell ref="I27:I28"/>
    <mergeCell ref="J27:K28"/>
    <mergeCell ref="L27:M28"/>
    <mergeCell ref="D8:E8"/>
    <mergeCell ref="L8:M8"/>
    <mergeCell ref="D9:E9"/>
    <mergeCell ref="D10:E10"/>
    <mergeCell ref="L9:M9"/>
    <mergeCell ref="L10:M10"/>
    <mergeCell ref="J8:K9"/>
    <mergeCell ref="J10:K11"/>
    <mergeCell ref="F8:H9"/>
    <mergeCell ref="C2:M2"/>
    <mergeCell ref="C3:L3"/>
    <mergeCell ref="E5:F5"/>
    <mergeCell ref="I6:I7"/>
    <mergeCell ref="J6:K7"/>
    <mergeCell ref="L6:M7"/>
    <mergeCell ref="D7:E7"/>
    <mergeCell ref="F7:H7"/>
    <mergeCell ref="G4:J4"/>
  </mergeCells>
  <printOptions/>
  <pageMargins left="0.4330708661417323" right="0.15748031496062992" top="0.1968503937007874" bottom="0.2755905511811024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s007</dc:creator>
  <cp:keywords/>
  <dc:description/>
  <cp:lastModifiedBy>school</cp:lastModifiedBy>
  <cp:lastPrinted>2021-12-24T02:41:35Z</cp:lastPrinted>
  <dcterms:created xsi:type="dcterms:W3CDTF">2005-01-06T01:34:44Z</dcterms:created>
  <dcterms:modified xsi:type="dcterms:W3CDTF">2023-03-15T10:53:35Z</dcterms:modified>
  <cp:category/>
  <cp:version/>
  <cp:contentType/>
  <cp:contentStatus/>
</cp:coreProperties>
</file>